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80" activeTab="2"/>
  </bookViews>
  <sheets>
    <sheet name="DATOS" sheetId="1" r:id="rId1"/>
    <sheet name="CALENDARIO1" sheetId="2" r:id="rId2"/>
    <sheet name="CALENDARIO2" sheetId="3" r:id="rId3"/>
  </sheets>
  <definedNames>
    <definedName name="_xlnm.Print_Area" localSheetId="1">'CALENDARIO1'!$A$1:$AL$51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<sst xmlns="http://schemas.openxmlformats.org/spreadsheetml/2006/main" count="136" uniqueCount="67">
  <si>
    <t>AÑO</t>
  </si>
  <si>
    <t>DIA INICIAL</t>
  </si>
  <si>
    <t>1: Domingo, 2: Lunes</t>
  </si>
  <si>
    <t>Mes</t>
  </si>
  <si>
    <t>OTROS</t>
  </si>
  <si>
    <t>COLOCA LOS 2 DIAS DE FIESTAS LOCALES</t>
  </si>
  <si>
    <t>COLOCA LOS 2 DIAS DE FIESTAS AUTONÓMICAS</t>
  </si>
  <si>
    <t>COLOCA LOS 10 DIAS FESTIVOS DE CARÁCTER NACIONAL</t>
  </si>
  <si>
    <t>COLOCA LOS DIAS DE VACACIONES QUE ESTABLECE TU CONVENIO</t>
  </si>
  <si>
    <t>COLOCA OTROS DIAS DE PUENTE QUE COMPLETEN TU JORNADA</t>
  </si>
  <si>
    <t>AÑO Y MES INICIAL</t>
  </si>
  <si>
    <t>JORNADA LABORAL SEGÚN CONVENIO COLECTIVO</t>
  </si>
  <si>
    <t>HORAS AÑO</t>
  </si>
  <si>
    <t>L</t>
  </si>
  <si>
    <t>M</t>
  </si>
  <si>
    <t>X</t>
  </si>
  <si>
    <t>J</t>
  </si>
  <si>
    <t>V</t>
  </si>
  <si>
    <t>S</t>
  </si>
  <si>
    <t>D</t>
  </si>
  <si>
    <t>DISTRIBUCIÓN DE LA JORNADA LABORAL</t>
  </si>
  <si>
    <t>INTRODUCE EL NOMBRE DE LA EMPRESA</t>
  </si>
  <si>
    <t>VACACIONES</t>
  </si>
  <si>
    <t>HORAS A FAVOR DEL TRABAJADOR</t>
  </si>
  <si>
    <t>HORAS A FAVOR DE LA EMPRESA</t>
  </si>
  <si>
    <t>JORNADA LABORAL SEGÚN CONVENIO</t>
  </si>
  <si>
    <t>JORNADA LABORAL REAL</t>
  </si>
  <si>
    <t>A FAVOR DEL TRABAJADOR/A</t>
  </si>
  <si>
    <t>A FAVOR DE LA EMPRESA</t>
  </si>
  <si>
    <t>F. NACIONALES</t>
  </si>
  <si>
    <t>F. AUTONOMICAS</t>
  </si>
  <si>
    <t>F. LOCALES</t>
  </si>
  <si>
    <t>JORNADA</t>
  </si>
  <si>
    <t>LABORAL SEGÚN</t>
  </si>
  <si>
    <t>CONVENIO</t>
  </si>
  <si>
    <t>LABORAL</t>
  </si>
  <si>
    <t>REAL</t>
  </si>
  <si>
    <t>HORAS</t>
  </si>
  <si>
    <t>TRABAJADOR/A</t>
  </si>
  <si>
    <t>HORAS A FAVOR</t>
  </si>
  <si>
    <t>DEL</t>
  </si>
  <si>
    <t>DE LA</t>
  </si>
  <si>
    <t>EMPRESA</t>
  </si>
  <si>
    <t>DIAS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</si>
  <si>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</si>
  <si>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</si>
  <si>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</si>
  <si>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</si>
  <si>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</si>
  <si>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</si>
  <si>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</si>
  <si>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</si>
  <si>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</si>
  <si>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</si>
  <si>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</si>
  <si>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</si>
  <si>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JORNADA ANUAL REAL DE TRABAJO</t>
  </si>
  <si>
    <t>TOTAL AÑO</t>
  </si>
  <si>
    <t>RESUMEN DIAS Y HORAS TRABAJADAS POR MES</t>
  </si>
  <si>
    <t>JORNADA LABORAL VERANO</t>
  </si>
  <si>
    <t>PERIODO JORNADA LABORAL VERANO</t>
  </si>
  <si>
    <t>HORARIO VERANO</t>
  </si>
  <si>
    <t>DESDE:</t>
  </si>
  <si>
    <t>HASTA:</t>
  </si>
  <si>
    <t>DESDE</t>
  </si>
  <si>
    <t>HASTA</t>
  </si>
  <si>
    <t>EMPRESA DE PRUEBA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</si>
</sst>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mmmm"/>
    <numFmt numFmtId="174" formatCode="[$-409]dddd\,\ mmmm\ dd\,\ yyyy"/>
    <numFmt numFmtId="175" formatCode="mmmm\ \'yy"/>
    <numFmt numFmtId="176" formatCode="mmmm\ yyyy"/>
    <numFmt numFmtId="177" formatCode="d/m"/>
    <numFmt numFmtId="178" formatCode="hh:mm"/>
    <numFmt numFmtId="179" formatCode="[h]:mm"/>
    <numFmt numFmtId="180" formatCode="mmmm\-yy"/>
    <numFmt numFmtId="181" formatCode="mmmmm"/>
    <numFmt numFmtId="182" formatCode="[$-C0A]dddd\,\ dd&quot; de &quot;mmmm&quot; de &quot;yyyy"/>
    <numFmt numFmtId="183" formatCode="[$-C0A]d\-mmm\-yy;@"/>
    <numFmt numFmtId="184" formatCode="d\-m\-yy"/>
    <numFmt numFmtId="185" formatCode="dd\-mm\-yy"/>
    <numFmt numFmtId="186" formatCode="\-h:mm:ss"/>
    <numFmt numFmtId="187" formatCode="#.##000.\-#.##000"/>
    <numFmt numFmtId="188" formatCode="h"/>
    <numFmt numFmtId="189" formatCode="&quot;h&quot;"/>
    <numFmt numFmtId="190" formatCode="dd/mm"/>
  </numFmts>
  <fonts count="51">
    <font>
      <sz val="10"/>
      <name val="Arial"/>
      <family val="0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Verdana"/>
      <family val="2"/>
    </font>
    <font>
      <sz val="1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sz val="8"/>
      <color indexed="19"/>
      <name val="Verdana"/>
      <family val="2"/>
    </font>
    <font>
      <sz val="10"/>
      <color indexed="19"/>
      <name val="Arial"/>
      <family val="0"/>
    </font>
    <font>
      <sz val="10"/>
      <color indexed="19"/>
      <name val="Verdana"/>
      <family val="2"/>
    </font>
    <font>
      <i/>
      <sz val="8"/>
      <color indexed="1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sz val="24"/>
      <color indexed="60"/>
      <name val="Verdana"/>
      <family val="2"/>
    </font>
    <font>
      <sz val="11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0"/>
      <name val="Century Gothic"/>
      <family val="2"/>
    </font>
    <font>
      <b/>
      <sz val="14"/>
      <color indexed="60"/>
      <name val="Verdana"/>
      <family val="2"/>
    </font>
    <font>
      <sz val="8"/>
      <color indexed="12"/>
      <name val="Verdana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sz val="10"/>
      <color indexed="57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32" fillId="14" borderId="0" applyNumberFormat="0" applyBorder="0" applyAlignment="0" applyProtection="0"/>
    <xf numFmtId="0" fontId="37" fillId="4" borderId="1" applyNumberFormat="0" applyAlignment="0" applyProtection="0"/>
    <xf numFmtId="0" fontId="39" fillId="11" borderId="2" applyNumberFormat="0" applyAlignment="0" applyProtection="0"/>
    <xf numFmtId="0" fontId="38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35" fillId="13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0" fillId="6" borderId="4" applyNumberFormat="0" applyFont="0" applyAlignment="0" applyProtection="0"/>
    <xf numFmtId="9" fontId="0" fillId="0" borderId="0" applyFont="0" applyFill="0" applyBorder="0" applyAlignment="0" applyProtection="0"/>
    <xf numFmtId="0" fontId="36" fillId="4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2">
    <xf numFmtId="0" fontId="0" fillId="0" borderId="0" xfId="0" applyAlignment="1">
      <alignment/>
    </xf>
    <xf numFmtId="177" fontId="16" fillId="0" borderId="0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0" fontId="9" fillId="19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3" fillId="20" borderId="0" xfId="0" applyFont="1" applyFill="1" applyBorder="1" applyAlignment="1" applyProtection="1">
      <alignment horizontal="center"/>
      <protection/>
    </xf>
    <xf numFmtId="0" fontId="3" fillId="19" borderId="0" xfId="0" applyFont="1" applyFill="1" applyBorder="1" applyAlignment="1" applyProtection="1">
      <alignment horizontal="center"/>
      <protection/>
    </xf>
    <xf numFmtId="0" fontId="0" fillId="19" borderId="0" xfId="0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20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 horizontal="center"/>
      <protection/>
    </xf>
    <xf numFmtId="0" fontId="12" fillId="20" borderId="0" xfId="0" applyFont="1" applyFill="1" applyBorder="1" applyAlignment="1" applyProtection="1">
      <alignment horizontal="center"/>
      <protection/>
    </xf>
    <xf numFmtId="0" fontId="13" fillId="20" borderId="0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0" fontId="14" fillId="20" borderId="0" xfId="0" applyFont="1" applyFill="1" applyBorder="1" applyAlignment="1" applyProtection="1">
      <alignment horizontal="center"/>
      <protection/>
    </xf>
    <xf numFmtId="0" fontId="15" fillId="20" borderId="0" xfId="0" applyFont="1" applyFill="1" applyBorder="1" applyAlignment="1" applyProtection="1">
      <alignment/>
      <protection/>
    </xf>
    <xf numFmtId="0" fontId="5" fillId="20" borderId="0" xfId="0" applyFont="1" applyFill="1" applyBorder="1" applyAlignment="1" applyProtection="1">
      <alignment/>
      <protection/>
    </xf>
    <xf numFmtId="0" fontId="10" fillId="20" borderId="0" xfId="0" applyFont="1" applyFill="1" applyBorder="1" applyAlignment="1" applyProtection="1">
      <alignment/>
      <protection/>
    </xf>
    <xf numFmtId="0" fontId="10" fillId="20" borderId="0" xfId="0" applyFont="1" applyFill="1" applyAlignment="1" applyProtection="1">
      <alignment/>
      <protection/>
    </xf>
    <xf numFmtId="0" fontId="10" fillId="20" borderId="0" xfId="0" applyFont="1" applyFill="1" applyBorder="1" applyAlignment="1" applyProtection="1">
      <alignment/>
      <protection/>
    </xf>
    <xf numFmtId="0" fontId="10" fillId="20" borderId="0" xfId="0" applyFont="1" applyFill="1" applyAlignment="1" applyProtection="1">
      <alignment/>
      <protection/>
    </xf>
    <xf numFmtId="177" fontId="0" fillId="0" borderId="11" xfId="0" applyNumberFormat="1" applyFont="1" applyFill="1" applyBorder="1" applyAlignment="1" applyProtection="1">
      <alignment horizontal="center"/>
      <protection locked="0"/>
    </xf>
    <xf numFmtId="177" fontId="0" fillId="20" borderId="0" xfId="0" applyNumberFormat="1" applyFont="1" applyFill="1" applyBorder="1" applyAlignment="1" applyProtection="1">
      <alignment horizontal="center"/>
      <protection/>
    </xf>
    <xf numFmtId="177" fontId="11" fillId="20" borderId="0" xfId="0" applyNumberFormat="1" applyFont="1" applyFill="1" applyAlignment="1" applyProtection="1">
      <alignment/>
      <protection/>
    </xf>
    <xf numFmtId="177" fontId="11" fillId="20" borderId="0" xfId="0" applyNumberFormat="1" applyFont="1" applyFill="1" applyAlignment="1" applyProtection="1">
      <alignment/>
      <protection/>
    </xf>
    <xf numFmtId="20" fontId="2" fillId="0" borderId="11" xfId="0" applyNumberFormat="1" applyFont="1" applyFill="1" applyBorder="1" applyAlignment="1" applyProtection="1">
      <alignment/>
      <protection locked="0"/>
    </xf>
    <xf numFmtId="0" fontId="24" fillId="2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20" borderId="10" xfId="0" applyFill="1" applyBorder="1" applyAlignment="1" applyProtection="1">
      <alignment/>
      <protection/>
    </xf>
    <xf numFmtId="0" fontId="0" fillId="21" borderId="12" xfId="0" applyFill="1" applyBorder="1" applyAlignment="1" applyProtection="1">
      <alignment/>
      <protection/>
    </xf>
    <xf numFmtId="0" fontId="0" fillId="20" borderId="12" xfId="0" applyFill="1" applyBorder="1" applyAlignment="1" applyProtection="1">
      <alignment/>
      <protection/>
    </xf>
    <xf numFmtId="0" fontId="0" fillId="21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177" fontId="2" fillId="0" borderId="0" xfId="45" applyNumberFormat="1" applyFont="1" applyBorder="1" applyAlignment="1" applyProtection="1">
      <alignment horizontal="right"/>
      <protection hidden="1"/>
    </xf>
    <xf numFmtId="177" fontId="2" fillId="0" borderId="0" xfId="0" applyNumberFormat="1" applyFont="1" applyAlignment="1" applyProtection="1">
      <alignment horizontal="right"/>
      <protection hidden="1"/>
    </xf>
    <xf numFmtId="177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20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20" fontId="27" fillId="0" borderId="0" xfId="45" applyNumberFormat="1" applyFont="1" applyBorder="1" applyAlignment="1" applyProtection="1">
      <alignment horizontal="left"/>
      <protection hidden="1"/>
    </xf>
    <xf numFmtId="0" fontId="17" fillId="0" borderId="0" xfId="45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20" fontId="8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20" fontId="18" fillId="0" borderId="0" xfId="0" applyNumberFormat="1" applyFont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76" fontId="25" fillId="19" borderId="15" xfId="0" applyNumberFormat="1" applyFont="1" applyFill="1" applyBorder="1" applyAlignment="1" applyProtection="1">
      <alignment horizontal="left" vertical="center"/>
      <protection hidden="1"/>
    </xf>
    <xf numFmtId="172" fontId="22" fillId="19" borderId="16" xfId="0" applyNumberFormat="1" applyFont="1" applyFill="1" applyBorder="1" applyAlignment="1" applyProtection="1">
      <alignment horizontal="center"/>
      <protection hidden="1"/>
    </xf>
    <xf numFmtId="172" fontId="22" fillId="19" borderId="17" xfId="0" applyNumberFormat="1" applyFont="1" applyFill="1" applyBorder="1" applyAlignment="1" applyProtection="1">
      <alignment horizontal="center"/>
      <protection hidden="1"/>
    </xf>
    <xf numFmtId="172" fontId="22" fillId="19" borderId="15" xfId="0" applyNumberFormat="1" applyFont="1" applyFill="1" applyBorder="1" applyAlignment="1" applyProtection="1">
      <alignment horizontal="center"/>
      <protection hidden="1"/>
    </xf>
    <xf numFmtId="172" fontId="18" fillId="0" borderId="0" xfId="0" applyNumberFormat="1" applyFont="1" applyBorder="1" applyAlignment="1" applyProtection="1">
      <alignment/>
      <protection hidden="1"/>
    </xf>
    <xf numFmtId="172" fontId="18" fillId="0" borderId="0" xfId="0" applyNumberFormat="1" applyFont="1" applyAlignment="1" applyProtection="1">
      <alignment/>
      <protection hidden="1"/>
    </xf>
    <xf numFmtId="21" fontId="0" fillId="0" borderId="18" xfId="0" applyNumberFormat="1" applyFont="1" applyBorder="1" applyAlignment="1" applyProtection="1">
      <alignment horizontal="left"/>
      <protection hidden="1"/>
    </xf>
    <xf numFmtId="20" fontId="23" fillId="0" borderId="19" xfId="0" applyNumberFormat="1" applyFont="1" applyFill="1" applyBorder="1" applyAlignment="1" applyProtection="1">
      <alignment horizontal="center"/>
      <protection hidden="1"/>
    </xf>
    <xf numFmtId="20" fontId="23" fillId="0" borderId="20" xfId="0" applyNumberFormat="1" applyFont="1" applyFill="1" applyBorder="1" applyAlignment="1" applyProtection="1">
      <alignment horizontal="center"/>
      <protection hidden="1"/>
    </xf>
    <xf numFmtId="0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21" fontId="21" fillId="0" borderId="0" xfId="0" applyNumberFormat="1" applyFont="1" applyFill="1" applyAlignment="1" applyProtection="1">
      <alignment/>
      <protection hidden="1"/>
    </xf>
    <xf numFmtId="21" fontId="21" fillId="0" borderId="0" xfId="0" applyNumberFormat="1" applyFont="1" applyAlignment="1" applyProtection="1">
      <alignment/>
      <protection hidden="1"/>
    </xf>
    <xf numFmtId="20" fontId="18" fillId="0" borderId="0" xfId="0" applyNumberFormat="1" applyFont="1" applyFill="1" applyAlignment="1" applyProtection="1">
      <alignment/>
      <protection hidden="1"/>
    </xf>
    <xf numFmtId="46" fontId="18" fillId="0" borderId="0" xfId="0" applyNumberFormat="1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1" fontId="18" fillId="0" borderId="0" xfId="0" applyNumberFormat="1" applyFont="1" applyFill="1" applyBorder="1" applyAlignment="1" applyProtection="1">
      <alignment/>
      <protection hidden="1"/>
    </xf>
    <xf numFmtId="20" fontId="19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79" fontId="0" fillId="0" borderId="0" xfId="0" applyNumberFormat="1" applyFont="1" applyBorder="1" applyAlignment="1" applyProtection="1">
      <alignment horizontal="left"/>
      <protection hidden="1"/>
    </xf>
    <xf numFmtId="179" fontId="0" fillId="0" borderId="0" xfId="0" applyNumberFormat="1" applyFont="1" applyAlignment="1" applyProtection="1">
      <alignment/>
      <protection hidden="1"/>
    </xf>
    <xf numFmtId="179" fontId="23" fillId="0" borderId="21" xfId="0" applyNumberFormat="1" applyFont="1" applyFill="1" applyBorder="1" applyAlignment="1" applyProtection="1">
      <alignment horizontal="center"/>
      <protection hidden="1"/>
    </xf>
    <xf numFmtId="179" fontId="0" fillId="0" borderId="0" xfId="0" applyNumberFormat="1" applyFont="1" applyFill="1" applyAlignment="1" applyProtection="1">
      <alignment/>
      <protection hidden="1"/>
    </xf>
    <xf numFmtId="179" fontId="0" fillId="0" borderId="0" xfId="0" applyNumberFormat="1" applyFont="1" applyFill="1" applyBorder="1" applyAlignment="1" applyProtection="1">
      <alignment/>
      <protection hidden="1"/>
    </xf>
    <xf numFmtId="179" fontId="23" fillId="0" borderId="0" xfId="0" applyNumberFormat="1" applyFont="1" applyFill="1" applyBorder="1" applyAlignment="1" applyProtection="1">
      <alignment horizontal="center"/>
      <protection hidden="1"/>
    </xf>
    <xf numFmtId="179" fontId="9" fillId="0" borderId="0" xfId="0" applyNumberFormat="1" applyFont="1" applyBorder="1" applyAlignment="1" applyProtection="1">
      <alignment horizontal="left"/>
      <protection hidden="1"/>
    </xf>
    <xf numFmtId="179" fontId="9" fillId="0" borderId="0" xfId="0" applyNumberFormat="1" applyFont="1" applyFill="1" applyAlignment="1" applyProtection="1">
      <alignment/>
      <protection hidden="1"/>
    </xf>
    <xf numFmtId="179" fontId="9" fillId="0" borderId="0" xfId="0" applyNumberFormat="1" applyFont="1" applyFill="1" applyBorder="1" applyAlignment="1" applyProtection="1">
      <alignment/>
      <protection hidden="1"/>
    </xf>
    <xf numFmtId="179" fontId="9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9" fontId="23" fillId="19" borderId="11" xfId="0" applyNumberFormat="1" applyFont="1" applyFill="1" applyBorder="1" applyAlignment="1" applyProtection="1">
      <alignment horizontal="center"/>
      <protection hidden="1"/>
    </xf>
    <xf numFmtId="20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6" fillId="19" borderId="11" xfId="0" applyFont="1" applyFill="1" applyBorder="1" applyAlignment="1" applyProtection="1">
      <alignment horizontal="center"/>
      <protection hidden="1"/>
    </xf>
    <xf numFmtId="20" fontId="9" fillId="0" borderId="0" xfId="0" applyNumberFormat="1" applyFont="1" applyFill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0" fontId="0" fillId="0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19" borderId="0" xfId="0" applyFont="1" applyFill="1" applyAlignment="1" applyProtection="1">
      <alignment/>
      <protection hidden="1"/>
    </xf>
    <xf numFmtId="0" fontId="0" fillId="19" borderId="0" xfId="0" applyFill="1" applyAlignment="1" applyProtection="1">
      <alignment/>
      <protection hidden="1"/>
    </xf>
    <xf numFmtId="0" fontId="24" fillId="19" borderId="0" xfId="0" applyFont="1" applyFill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4" fillId="19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/>
      <protection hidden="1"/>
    </xf>
    <xf numFmtId="179" fontId="24" fillId="0" borderId="0" xfId="0" applyNumberFormat="1" applyFont="1" applyFill="1" applyAlignment="1" applyProtection="1">
      <alignment horizontal="center"/>
      <protection hidden="1"/>
    </xf>
    <xf numFmtId="2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3" fontId="18" fillId="0" borderId="0" xfId="0" applyNumberFormat="1" applyFont="1" applyAlignment="1" applyProtection="1">
      <alignment horizontal="center"/>
      <protection hidden="1"/>
    </xf>
    <xf numFmtId="181" fontId="0" fillId="0" borderId="0" xfId="0" applyNumberFormat="1" applyAlignment="1" applyProtection="1">
      <alignment/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172" fontId="16" fillId="0" borderId="23" xfId="0" applyNumberFormat="1" applyFont="1" applyBorder="1" applyAlignment="1" applyProtection="1">
      <alignment horizontal="center"/>
      <protection hidden="1"/>
    </xf>
    <xf numFmtId="172" fontId="16" fillId="0" borderId="12" xfId="0" applyNumberFormat="1" applyFont="1" applyBorder="1" applyAlignment="1" applyProtection="1">
      <alignment horizontal="center"/>
      <protection hidden="1"/>
    </xf>
    <xf numFmtId="172" fontId="16" fillId="0" borderId="24" xfId="0" applyNumberFormat="1" applyFont="1" applyBorder="1" applyAlignment="1" applyProtection="1">
      <alignment horizontal="center"/>
      <protection hidden="1"/>
    </xf>
    <xf numFmtId="172" fontId="16" fillId="0" borderId="0" xfId="0" applyNumberFormat="1" applyFont="1" applyFill="1" applyBorder="1" applyAlignment="1" applyProtection="1">
      <alignment horizontal="center"/>
      <protection hidden="1"/>
    </xf>
    <xf numFmtId="0" fontId="16" fillId="19" borderId="0" xfId="0" applyFont="1" applyFill="1" applyAlignment="1" applyProtection="1">
      <alignment horizontal="center"/>
      <protection hidden="1"/>
    </xf>
    <xf numFmtId="181" fontId="0" fillId="19" borderId="0" xfId="0" applyNumberFormat="1" applyFill="1" applyAlignment="1" applyProtection="1">
      <alignment/>
      <protection hidden="1"/>
    </xf>
    <xf numFmtId="20" fontId="2" fillId="0" borderId="0" xfId="0" applyNumberFormat="1" applyFont="1" applyBorder="1" applyAlignment="1" applyProtection="1">
      <alignment/>
      <protection hidden="1"/>
    </xf>
    <xf numFmtId="20" fontId="2" fillId="0" borderId="0" xfId="0" applyNumberFormat="1" applyFont="1" applyAlignment="1" applyProtection="1">
      <alignment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20" fontId="2" fillId="0" borderId="0" xfId="0" applyNumberFormat="1" applyFont="1" applyFill="1" applyAlignment="1" applyProtection="1">
      <alignment horizontal="center"/>
      <protection hidden="1"/>
    </xf>
    <xf numFmtId="20" fontId="2" fillId="19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19" borderId="0" xfId="0" applyFont="1" applyFill="1" applyAlignment="1" applyProtection="1">
      <alignment/>
      <protection hidden="1"/>
    </xf>
    <xf numFmtId="2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20" fontId="2" fillId="19" borderId="12" xfId="0" applyNumberFormat="1" applyFont="1" applyFill="1" applyBorder="1" applyAlignment="1" applyProtection="1">
      <alignment horizontal="center"/>
      <protection hidden="1"/>
    </xf>
    <xf numFmtId="0" fontId="16" fillId="0" borderId="24" xfId="0" applyNumberFormat="1" applyFont="1" applyBorder="1" applyAlignment="1" applyProtection="1">
      <alignment horizontal="center"/>
      <protection hidden="1"/>
    </xf>
    <xf numFmtId="179" fontId="16" fillId="0" borderId="0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Border="1" applyAlignment="1" applyProtection="1">
      <alignment/>
      <protection hidden="1"/>
    </xf>
    <xf numFmtId="173" fontId="18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20" fontId="2" fillId="0" borderId="0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ill="1" applyAlignment="1" applyProtection="1">
      <alignment/>
      <protection hidden="1"/>
    </xf>
    <xf numFmtId="20" fontId="2" fillId="0" borderId="22" xfId="0" applyNumberFormat="1" applyFont="1" applyBorder="1" applyAlignment="1" applyProtection="1">
      <alignment horizontal="center"/>
      <protection hidden="1"/>
    </xf>
    <xf numFmtId="0" fontId="16" fillId="19" borderId="0" xfId="0" applyFont="1" applyFill="1" applyBorder="1" applyAlignment="1" applyProtection="1">
      <alignment horizontal="center"/>
      <protection hidden="1"/>
    </xf>
    <xf numFmtId="172" fontId="16" fillId="0" borderId="0" xfId="0" applyNumberFormat="1" applyFont="1" applyBorder="1" applyAlignment="1" applyProtection="1">
      <alignment horizontal="center"/>
      <protection hidden="1"/>
    </xf>
    <xf numFmtId="0" fontId="2" fillId="19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19" borderId="12" xfId="0" applyFont="1" applyFill="1" applyBorder="1" applyAlignment="1" applyProtection="1">
      <alignment/>
      <protection hidden="1"/>
    </xf>
    <xf numFmtId="0" fontId="16" fillId="19" borderId="12" xfId="0" applyFont="1" applyFill="1" applyBorder="1" applyAlignment="1" applyProtection="1">
      <alignment horizontal="center"/>
      <protection hidden="1"/>
    </xf>
    <xf numFmtId="177" fontId="16" fillId="0" borderId="23" xfId="0" applyNumberFormat="1" applyFont="1" applyFill="1" applyBorder="1" applyAlignment="1" applyProtection="1">
      <alignment horizontal="left"/>
      <protection hidden="1"/>
    </xf>
    <xf numFmtId="177" fontId="16" fillId="0" borderId="12" xfId="0" applyNumberFormat="1" applyFont="1" applyFill="1" applyBorder="1" applyAlignment="1" applyProtection="1">
      <alignment horizontal="left"/>
      <protection hidden="1"/>
    </xf>
    <xf numFmtId="177" fontId="16" fillId="0" borderId="24" xfId="0" applyNumberFormat="1" applyFont="1" applyFill="1" applyBorder="1" applyAlignment="1" applyProtection="1">
      <alignment horizontal="left"/>
      <protection hidden="1"/>
    </xf>
    <xf numFmtId="0" fontId="0" fillId="19" borderId="0" xfId="0" applyFill="1" applyBorder="1" applyAlignment="1" applyProtection="1">
      <alignment horizontal="center" vertical="center"/>
      <protection/>
    </xf>
    <xf numFmtId="0" fontId="9" fillId="20" borderId="0" xfId="0" applyFont="1" applyFill="1" applyBorder="1" applyAlignment="1" applyProtection="1">
      <alignment horizontal="center" vertical="center"/>
      <protection/>
    </xf>
    <xf numFmtId="14" fontId="0" fillId="20" borderId="0" xfId="0" applyNumberFormat="1" applyFill="1" applyBorder="1" applyAlignment="1" applyProtection="1">
      <alignment horizontal="center" vertical="center"/>
      <protection/>
    </xf>
    <xf numFmtId="177" fontId="46" fillId="0" borderId="11" xfId="45" applyNumberFormat="1" applyFont="1" applyBorder="1" applyAlignment="1" applyProtection="1">
      <alignment horizontal="right"/>
      <protection hidden="1"/>
    </xf>
    <xf numFmtId="46" fontId="9" fillId="20" borderId="0" xfId="0" applyNumberFormat="1" applyFont="1" applyFill="1" applyAlignment="1" applyProtection="1">
      <alignment/>
      <protection/>
    </xf>
    <xf numFmtId="46" fontId="0" fillId="20" borderId="0" xfId="0" applyNumberFormat="1" applyFill="1" applyAlignment="1" applyProtection="1">
      <alignment/>
      <protection/>
    </xf>
    <xf numFmtId="20" fontId="24" fillId="19" borderId="0" xfId="0" applyNumberFormat="1" applyFont="1" applyFill="1" applyAlignment="1" applyProtection="1">
      <alignment horizontal="center"/>
      <protection hidden="1"/>
    </xf>
    <xf numFmtId="20" fontId="24" fillId="19" borderId="0" xfId="0" applyNumberFormat="1" applyFont="1" applyFill="1" applyAlignment="1" applyProtection="1">
      <alignment/>
      <protection hidden="1"/>
    </xf>
    <xf numFmtId="20" fontId="24" fillId="0" borderId="0" xfId="0" applyNumberFormat="1" applyFont="1" applyFill="1" applyAlignment="1" applyProtection="1">
      <alignment/>
      <protection hidden="1"/>
    </xf>
    <xf numFmtId="21" fontId="24" fillId="19" borderId="0" xfId="0" applyNumberFormat="1" applyFont="1" applyFill="1" applyAlignment="1" applyProtection="1">
      <alignment horizontal="center"/>
      <protection hidden="1"/>
    </xf>
    <xf numFmtId="21" fontId="24" fillId="0" borderId="0" xfId="0" applyNumberFormat="1" applyFont="1" applyFill="1" applyAlignment="1" applyProtection="1">
      <alignment horizontal="center"/>
      <protection hidden="1"/>
    </xf>
    <xf numFmtId="21" fontId="24" fillId="19" borderId="0" xfId="0" applyNumberFormat="1" applyFont="1" applyFill="1" applyAlignment="1" applyProtection="1">
      <alignment/>
      <protection hidden="1"/>
    </xf>
    <xf numFmtId="46" fontId="0" fillId="0" borderId="0" xfId="0" applyNumberFormat="1" applyBorder="1" applyAlignment="1" applyProtection="1">
      <alignment/>
      <protection hidden="1"/>
    </xf>
    <xf numFmtId="46" fontId="0" fillId="0" borderId="0" xfId="0" applyNumberFormat="1" applyFont="1" applyBorder="1" applyAlignment="1" applyProtection="1">
      <alignment horizontal="right"/>
      <protection hidden="1"/>
    </xf>
    <xf numFmtId="46" fontId="8" fillId="0" borderId="0" xfId="0" applyNumberFormat="1" applyFont="1" applyBorder="1" applyAlignment="1" applyProtection="1">
      <alignment/>
      <protection hidden="1"/>
    </xf>
    <xf numFmtId="46" fontId="18" fillId="0" borderId="0" xfId="0" applyNumberFormat="1" applyFont="1" applyBorder="1" applyAlignment="1" applyProtection="1">
      <alignment/>
      <protection hidden="1"/>
    </xf>
    <xf numFmtId="46" fontId="21" fillId="0" borderId="0" xfId="0" applyNumberFormat="1" applyFont="1" applyFill="1" applyBorder="1" applyAlignment="1" applyProtection="1">
      <alignment/>
      <protection hidden="1"/>
    </xf>
    <xf numFmtId="46" fontId="0" fillId="0" borderId="0" xfId="0" applyNumberFormat="1" applyFont="1" applyFill="1" applyBorder="1" applyAlignment="1" applyProtection="1">
      <alignment/>
      <protection hidden="1"/>
    </xf>
    <xf numFmtId="46" fontId="9" fillId="0" borderId="0" xfId="0" applyNumberFormat="1" applyFont="1" applyFill="1" applyBorder="1" applyAlignment="1" applyProtection="1">
      <alignment/>
      <protection hidden="1"/>
    </xf>
    <xf numFmtId="46" fontId="0" fillId="0" borderId="0" xfId="0" applyNumberFormat="1" applyFill="1" applyBorder="1" applyAlignment="1" applyProtection="1">
      <alignment horizontal="center"/>
      <protection hidden="1"/>
    </xf>
    <xf numFmtId="46" fontId="9" fillId="0" borderId="0" xfId="0" applyNumberFormat="1" applyFont="1" applyFill="1" applyBorder="1" applyAlignment="1" applyProtection="1">
      <alignment horizontal="center"/>
      <protection hidden="1"/>
    </xf>
    <xf numFmtId="46" fontId="0" fillId="0" borderId="0" xfId="0" applyNumberFormat="1" applyFill="1" applyBorder="1" applyAlignment="1" applyProtection="1">
      <alignment/>
      <protection hidden="1"/>
    </xf>
    <xf numFmtId="46" fontId="2" fillId="0" borderId="0" xfId="0" applyNumberFormat="1" applyFont="1" applyFill="1" applyAlignment="1" applyProtection="1">
      <alignment/>
      <protection hidden="1"/>
    </xf>
    <xf numFmtId="46" fontId="24" fillId="0" borderId="0" xfId="0" applyNumberFormat="1" applyFont="1" applyFill="1" applyAlignment="1" applyProtection="1">
      <alignment horizontal="center"/>
      <protection hidden="1"/>
    </xf>
    <xf numFmtId="46" fontId="0" fillId="0" borderId="0" xfId="0" applyNumberFormat="1" applyBorder="1" applyAlignment="1" applyProtection="1">
      <alignment/>
      <protection hidden="1"/>
    </xf>
    <xf numFmtId="46" fontId="24" fillId="19" borderId="0" xfId="0" applyNumberFormat="1" applyFont="1" applyFill="1" applyAlignment="1" applyProtection="1">
      <alignment/>
      <protection hidden="1"/>
    </xf>
    <xf numFmtId="46" fontId="24" fillId="0" borderId="0" xfId="0" applyNumberFormat="1" applyFont="1" applyAlignment="1" applyProtection="1">
      <alignment/>
      <protection hidden="1"/>
    </xf>
    <xf numFmtId="177" fontId="16" fillId="20" borderId="0" xfId="0" applyNumberFormat="1" applyFont="1" applyFill="1" applyBorder="1" applyAlignment="1" applyProtection="1">
      <alignment/>
      <protection/>
    </xf>
    <xf numFmtId="20" fontId="16" fillId="2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/>
    </xf>
    <xf numFmtId="177" fontId="16" fillId="0" borderId="23" xfId="0" applyNumberFormat="1" applyFont="1" applyFill="1" applyBorder="1" applyAlignment="1" applyProtection="1">
      <alignment/>
      <protection hidden="1"/>
    </xf>
    <xf numFmtId="177" fontId="49" fillId="0" borderId="25" xfId="0" applyNumberFormat="1" applyFont="1" applyBorder="1" applyAlignment="1" applyProtection="1">
      <alignment/>
      <protection hidden="1"/>
    </xf>
    <xf numFmtId="0" fontId="46" fillId="0" borderId="25" xfId="0" applyFont="1" applyBorder="1" applyAlignment="1" applyProtection="1">
      <alignment/>
      <protection hidden="1"/>
    </xf>
    <xf numFmtId="0" fontId="49" fillId="0" borderId="25" xfId="0" applyFont="1" applyBorder="1" applyAlignment="1" applyProtection="1">
      <alignment/>
      <protection hidden="1"/>
    </xf>
    <xf numFmtId="177" fontId="49" fillId="0" borderId="25" xfId="45" applyNumberFormat="1" applyFont="1" applyBorder="1" applyAlignment="1" applyProtection="1">
      <alignment horizontal="right"/>
      <protection hidden="1"/>
    </xf>
    <xf numFmtId="177" fontId="49" fillId="0" borderId="25" xfId="0" applyNumberFormat="1" applyFont="1" applyBorder="1" applyAlignment="1" applyProtection="1">
      <alignment horizontal="right"/>
      <protection hidden="1"/>
    </xf>
    <xf numFmtId="177" fontId="49" fillId="0" borderId="25" xfId="0" applyNumberFormat="1" applyFont="1" applyFill="1" applyBorder="1" applyAlignment="1" applyProtection="1">
      <alignment horizontal="right"/>
      <protection hidden="1"/>
    </xf>
    <xf numFmtId="177" fontId="45" fillId="0" borderId="25" xfId="45" applyNumberFormat="1" applyFont="1" applyBorder="1" applyAlignment="1" applyProtection="1">
      <alignment horizontal="right"/>
      <protection hidden="1"/>
    </xf>
    <xf numFmtId="0" fontId="0" fillId="0" borderId="25" xfId="0" applyBorder="1" applyAlignment="1" applyProtection="1">
      <alignment/>
      <protection hidden="1"/>
    </xf>
    <xf numFmtId="0" fontId="24" fillId="19" borderId="0" xfId="0" applyFont="1" applyFill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177" fontId="16" fillId="0" borderId="23" xfId="0" applyNumberFormat="1" applyFont="1" applyFill="1" applyBorder="1" applyAlignment="1" applyProtection="1">
      <alignment horizontal="center"/>
      <protection hidden="1"/>
    </xf>
    <xf numFmtId="177" fontId="16" fillId="0" borderId="12" xfId="0" applyNumberFormat="1" applyFont="1" applyFill="1" applyBorder="1" applyAlignment="1" applyProtection="1">
      <alignment horizontal="center"/>
      <protection hidden="1"/>
    </xf>
    <xf numFmtId="177" fontId="16" fillId="0" borderId="24" xfId="0" applyNumberFormat="1" applyFont="1" applyFill="1" applyBorder="1" applyAlignment="1" applyProtection="1">
      <alignment horizontal="center"/>
      <protection hidden="1"/>
    </xf>
    <xf numFmtId="46" fontId="24" fillId="21" borderId="0" xfId="0" applyNumberFormat="1" applyFont="1" applyFill="1" applyAlignment="1" applyProtection="1">
      <alignment horizontal="center"/>
      <protection hidden="1"/>
    </xf>
    <xf numFmtId="0" fontId="0" fillId="21" borderId="12" xfId="0" applyFill="1" applyBorder="1" applyAlignment="1" applyProtection="1">
      <alignment horizontal="left"/>
      <protection/>
    </xf>
    <xf numFmtId="0" fontId="0" fillId="21" borderId="10" xfId="0" applyFill="1" applyBorder="1" applyAlignment="1" applyProtection="1">
      <alignment horizontal="left"/>
      <protection/>
    </xf>
    <xf numFmtId="0" fontId="0" fillId="21" borderId="10" xfId="0" applyFill="1" applyBorder="1" applyAlignment="1" applyProtection="1">
      <alignment horizontal="center"/>
      <protection/>
    </xf>
    <xf numFmtId="0" fontId="0" fillId="21" borderId="12" xfId="0" applyFill="1" applyBorder="1" applyAlignment="1" applyProtection="1">
      <alignment horizontal="center"/>
      <protection/>
    </xf>
    <xf numFmtId="0" fontId="0" fillId="20" borderId="0" xfId="0" applyFill="1" applyAlignment="1" applyProtection="1">
      <alignment horizontal="center"/>
      <protection/>
    </xf>
    <xf numFmtId="179" fontId="0" fillId="0" borderId="0" xfId="0" applyNumberFormat="1" applyFill="1" applyAlignment="1" applyProtection="1">
      <alignment horizontal="center"/>
      <protection/>
    </xf>
    <xf numFmtId="179" fontId="0" fillId="21" borderId="10" xfId="0" applyNumberFormat="1" applyFill="1" applyBorder="1" applyAlignment="1" applyProtection="1">
      <alignment horizontal="center"/>
      <protection/>
    </xf>
    <xf numFmtId="179" fontId="0" fillId="20" borderId="0" xfId="0" applyNumberFormat="1" applyFill="1" applyAlignment="1" applyProtection="1">
      <alignment horizontal="center"/>
      <protection/>
    </xf>
    <xf numFmtId="179" fontId="0" fillId="21" borderId="12" xfId="0" applyNumberFormat="1" applyFill="1" applyBorder="1" applyAlignment="1" applyProtection="1">
      <alignment horizontal="center"/>
      <protection/>
    </xf>
    <xf numFmtId="0" fontId="16" fillId="19" borderId="26" xfId="0" applyFont="1" applyFill="1" applyBorder="1" applyAlignment="1" applyProtection="1">
      <alignment horizontal="center"/>
      <protection/>
    </xf>
    <xf numFmtId="0" fontId="16" fillId="19" borderId="10" xfId="0" applyFont="1" applyFill="1" applyBorder="1" applyAlignment="1" applyProtection="1">
      <alignment horizontal="center"/>
      <protection/>
    </xf>
    <xf numFmtId="0" fontId="16" fillId="19" borderId="13" xfId="0" applyFont="1" applyFill="1" applyBorder="1" applyAlignment="1" applyProtection="1">
      <alignment horizontal="center"/>
      <protection/>
    </xf>
    <xf numFmtId="0" fontId="16" fillId="19" borderId="0" xfId="0" applyFont="1" applyFill="1" applyBorder="1" applyAlignment="1" applyProtection="1">
      <alignment horizontal="center"/>
      <protection/>
    </xf>
    <xf numFmtId="0" fontId="9" fillId="19" borderId="10" xfId="0" applyFont="1" applyFill="1" applyBorder="1" applyAlignment="1" applyProtection="1">
      <alignment horizontal="center"/>
      <protection/>
    </xf>
    <xf numFmtId="0" fontId="9" fillId="19" borderId="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24" fillId="19" borderId="0" xfId="0" applyFont="1" applyFill="1" applyAlignment="1" applyProtection="1">
      <alignment horizontal="center"/>
      <protection/>
    </xf>
    <xf numFmtId="0" fontId="9" fillId="20" borderId="0" xfId="0" applyFont="1" applyFill="1" applyBorder="1" applyAlignment="1" applyProtection="1">
      <alignment horizontal="center"/>
      <protection/>
    </xf>
    <xf numFmtId="46" fontId="0" fillId="0" borderId="11" xfId="0" applyNumberFormat="1" applyFill="1" applyBorder="1" applyAlignment="1" applyProtection="1">
      <alignment horizontal="center"/>
      <protection locked="0"/>
    </xf>
    <xf numFmtId="0" fontId="9" fillId="19" borderId="0" xfId="0" applyFont="1" applyFill="1" applyAlignment="1" applyProtection="1">
      <alignment horizontal="center"/>
      <protection/>
    </xf>
    <xf numFmtId="0" fontId="9" fillId="19" borderId="0" xfId="0" applyFont="1" applyFill="1" applyAlignment="1" applyProtection="1">
      <alignment horizontal="left"/>
      <protection/>
    </xf>
    <xf numFmtId="46" fontId="9" fillId="0" borderId="0" xfId="0" applyNumberFormat="1" applyFont="1" applyFill="1" applyAlignment="1" applyProtection="1">
      <alignment horizontal="center"/>
      <protection/>
    </xf>
    <xf numFmtId="14" fontId="9" fillId="0" borderId="11" xfId="0" applyNumberFormat="1" applyFont="1" applyFill="1" applyBorder="1" applyAlignment="1" applyProtection="1">
      <alignment horizontal="center"/>
      <protection locked="0"/>
    </xf>
    <xf numFmtId="179" fontId="23" fillId="19" borderId="11" xfId="0" applyNumberFormat="1" applyFont="1" applyFill="1" applyBorder="1" applyAlignment="1" applyProtection="1">
      <alignment horizontal="center"/>
      <protection hidden="1"/>
    </xf>
    <xf numFmtId="179" fontId="16" fillId="19" borderId="11" xfId="0" applyNumberFormat="1" applyFont="1" applyFill="1" applyBorder="1" applyAlignment="1" applyProtection="1">
      <alignment horizontal="center"/>
      <protection hidden="1"/>
    </xf>
    <xf numFmtId="179" fontId="9" fillId="19" borderId="23" xfId="0" applyNumberFormat="1" applyFont="1" applyFill="1" applyBorder="1" applyAlignment="1" applyProtection="1">
      <alignment horizontal="center"/>
      <protection hidden="1"/>
    </xf>
    <xf numFmtId="179" fontId="9" fillId="19" borderId="12" xfId="0" applyNumberFormat="1" applyFont="1" applyFill="1" applyBorder="1" applyAlignment="1" applyProtection="1">
      <alignment horizontal="center"/>
      <protection hidden="1"/>
    </xf>
    <xf numFmtId="179" fontId="9" fillId="19" borderId="24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right"/>
      <protection hidden="1"/>
    </xf>
    <xf numFmtId="179" fontId="16" fillId="0" borderId="27" xfId="0" applyNumberFormat="1" applyFont="1" applyFill="1" applyBorder="1" applyAlignment="1" applyProtection="1">
      <alignment horizontal="center"/>
      <protection hidden="1"/>
    </xf>
    <xf numFmtId="179" fontId="16" fillId="0" borderId="22" xfId="0" applyNumberFormat="1" applyFont="1" applyFill="1" applyBorder="1" applyAlignment="1" applyProtection="1">
      <alignment horizontal="center"/>
      <protection hidden="1"/>
    </xf>
    <xf numFmtId="179" fontId="16" fillId="0" borderId="28" xfId="0" applyNumberFormat="1" applyFont="1" applyFill="1" applyBorder="1" applyAlignment="1" applyProtection="1">
      <alignment horizontal="center"/>
      <protection hidden="1"/>
    </xf>
    <xf numFmtId="179" fontId="16" fillId="0" borderId="26" xfId="0" applyNumberFormat="1" applyFont="1" applyFill="1" applyBorder="1" applyAlignment="1" applyProtection="1">
      <alignment horizontal="center"/>
      <protection hidden="1"/>
    </xf>
    <xf numFmtId="179" fontId="16" fillId="0" borderId="10" xfId="0" applyNumberFormat="1" applyFont="1" applyFill="1" applyBorder="1" applyAlignment="1" applyProtection="1">
      <alignment horizontal="center"/>
      <protection hidden="1"/>
    </xf>
    <xf numFmtId="179" fontId="16" fillId="0" borderId="29" xfId="0" applyNumberFormat="1" applyFont="1" applyFill="1" applyBorder="1" applyAlignment="1" applyProtection="1">
      <alignment horizontal="center"/>
      <protection hidden="1"/>
    </xf>
    <xf numFmtId="20" fontId="16" fillId="19" borderId="0" xfId="0" applyNumberFormat="1" applyFont="1" applyFill="1" applyAlignment="1" applyProtection="1">
      <alignment horizontal="center"/>
      <protection hidden="1"/>
    </xf>
    <xf numFmtId="0" fontId="16" fillId="19" borderId="0" xfId="0" applyFont="1" applyFill="1" applyAlignment="1" applyProtection="1">
      <alignment horizontal="center"/>
      <protection hidden="1"/>
    </xf>
    <xf numFmtId="0" fontId="16" fillId="19" borderId="0" xfId="0" applyFont="1" applyFill="1" applyBorder="1" applyAlignment="1" applyProtection="1">
      <alignment horizontal="center"/>
      <protection hidden="1"/>
    </xf>
    <xf numFmtId="0" fontId="16" fillId="19" borderId="10" xfId="0" applyFont="1" applyFill="1" applyBorder="1" applyAlignment="1" applyProtection="1">
      <alignment horizontal="center"/>
      <protection hidden="1"/>
    </xf>
    <xf numFmtId="179" fontId="16" fillId="21" borderId="11" xfId="0" applyNumberFormat="1" applyFont="1" applyFill="1" applyBorder="1" applyAlignment="1" applyProtection="1">
      <alignment horizontal="center"/>
      <protection hidden="1"/>
    </xf>
    <xf numFmtId="46" fontId="16" fillId="21" borderId="23" xfId="0" applyNumberFormat="1" applyFont="1" applyFill="1" applyBorder="1" applyAlignment="1" applyProtection="1">
      <alignment horizontal="center"/>
      <protection hidden="1"/>
    </xf>
    <xf numFmtId="46" fontId="16" fillId="21" borderId="12" xfId="0" applyNumberFormat="1" applyFont="1" applyFill="1" applyBorder="1" applyAlignment="1" applyProtection="1">
      <alignment horizontal="center"/>
      <protection hidden="1"/>
    </xf>
    <xf numFmtId="46" fontId="16" fillId="21" borderId="24" xfId="0" applyNumberFormat="1" applyFont="1" applyFill="1" applyBorder="1" applyAlignment="1" applyProtection="1">
      <alignment horizontal="center"/>
      <protection hidden="1"/>
    </xf>
    <xf numFmtId="179" fontId="16" fillId="0" borderId="12" xfId="0" applyNumberFormat="1" applyFont="1" applyBorder="1" applyAlignment="1" applyProtection="1">
      <alignment horizontal="center"/>
      <protection hidden="1"/>
    </xf>
    <xf numFmtId="20" fontId="16" fillId="0" borderId="12" xfId="0" applyNumberFormat="1" applyFont="1" applyBorder="1" applyAlignment="1" applyProtection="1">
      <alignment horizontal="center"/>
      <protection hidden="1"/>
    </xf>
    <xf numFmtId="20" fontId="16" fillId="0" borderId="12" xfId="0" applyNumberFormat="1" applyFont="1" applyBorder="1" applyAlignment="1" applyProtection="1">
      <alignment horizontal="right"/>
      <protection hidden="1"/>
    </xf>
    <xf numFmtId="20" fontId="16" fillId="0" borderId="23" xfId="0" applyNumberFormat="1" applyFont="1" applyBorder="1" applyAlignment="1" applyProtection="1">
      <alignment horizontal="right"/>
      <protection hidden="1"/>
    </xf>
    <xf numFmtId="173" fontId="18" fillId="0" borderId="10" xfId="0" applyNumberFormat="1" applyFont="1" applyBorder="1" applyAlignment="1" applyProtection="1">
      <alignment horizontal="center"/>
      <protection hidden="1"/>
    </xf>
    <xf numFmtId="177" fontId="16" fillId="0" borderId="23" xfId="0" applyNumberFormat="1" applyFont="1" applyFill="1" applyBorder="1" applyAlignment="1" applyProtection="1">
      <alignment horizontal="left"/>
      <protection hidden="1"/>
    </xf>
    <xf numFmtId="177" fontId="16" fillId="0" borderId="12" xfId="0" applyNumberFormat="1" applyFont="1" applyFill="1" applyBorder="1" applyAlignment="1" applyProtection="1">
      <alignment horizontal="left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173" fontId="18" fillId="0" borderId="0" xfId="0" applyNumberFormat="1" applyFont="1" applyAlignment="1" applyProtection="1">
      <alignment horizontal="center"/>
      <protection hidden="1"/>
    </xf>
    <xf numFmtId="0" fontId="50" fillId="19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color indexed="13"/>
      </font>
      <fill>
        <patternFill>
          <bgColor indexed="19"/>
        </patternFill>
      </fill>
    </dxf>
    <dxf>
      <font>
        <color indexed="34"/>
      </font>
      <fill>
        <patternFill>
          <bgColor indexed="10"/>
        </patternFill>
      </fill>
    </dxf>
    <dxf/>
    <dxf>
      <font>
        <b/>
        <i val="0"/>
        <color indexed="34"/>
      </font>
      <fill>
        <patternFill>
          <bgColor indexed="10"/>
        </patternFill>
      </fill>
    </dxf>
    <dxf>
      <font>
        <color indexed="13"/>
      </font>
      <fill>
        <patternFill>
          <bgColor indexed="1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28575</xdr:rowOff>
    </xdr:from>
    <xdr:to>
      <xdr:col>31</xdr:col>
      <xdr:colOff>57150</xdr:colOff>
      <xdr:row>6</xdr:row>
      <xdr:rowOff>152400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4029075" y="28575"/>
          <a:ext cx="8429625" cy="1095375"/>
        </a:xfrm>
        <a:prstGeom prst="rect">
          <a:avLst/>
        </a:prstGeom>
        <a:solidFill>
          <a:srgbClr val="FFFF00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9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RECUERDA QUE: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Los formatos de fecha siempre se introducen asi: ejemplo 01/01/2010
* Los formatos de hora/minutos siempre se introducen asi: ejemplo 1800:00:00
Una vez hallas completado todos y cada uno de los datos de la presente tabla la hoja CALENDARIO 1 y 2 quedaran modificadas automaticamente, puedes realizar cuantas pruebas consideres necesarias, una vez finalices IMPRIME solo la hoja CALENDARIO 1 ó CALENDARIO 2 según tu gusto.
</a:t>
          </a:r>
        </a:p>
      </xdr:txBody>
    </xdr:sp>
    <xdr:clientData/>
  </xdr:twoCellAnchor>
  <xdr:twoCellAnchor>
    <xdr:from>
      <xdr:col>3</xdr:col>
      <xdr:colOff>9525</xdr:colOff>
      <xdr:row>14</xdr:row>
      <xdr:rowOff>57150</xdr:rowOff>
    </xdr:from>
    <xdr:to>
      <xdr:col>4</xdr:col>
      <xdr:colOff>19050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209675" y="2324100"/>
          <a:ext cx="4095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14</xdr:row>
      <xdr:rowOff>85725</xdr:rowOff>
    </xdr:from>
    <xdr:to>
      <xdr:col>11</xdr:col>
      <xdr:colOff>361950</xdr:colOff>
      <xdr:row>17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4352925" y="2352675"/>
          <a:ext cx="4095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14</xdr:row>
      <xdr:rowOff>85725</xdr:rowOff>
    </xdr:from>
    <xdr:to>
      <xdr:col>20</xdr:col>
      <xdr:colOff>38100</xdr:colOff>
      <xdr:row>17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7629525" y="2352675"/>
          <a:ext cx="4095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9525</xdr:rowOff>
    </xdr:from>
    <xdr:to>
      <xdr:col>1</xdr:col>
      <xdr:colOff>247650</xdr:colOff>
      <xdr:row>20</xdr:row>
      <xdr:rowOff>123825</xdr:rowOff>
    </xdr:to>
    <xdr:sp>
      <xdr:nvSpPr>
        <xdr:cNvPr id="5" name="AutoShape 10"/>
        <xdr:cNvSpPr>
          <a:spLocks/>
        </xdr:cNvSpPr>
      </xdr:nvSpPr>
      <xdr:spPr>
        <a:xfrm>
          <a:off x="419100" y="2438400"/>
          <a:ext cx="228600" cy="600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20</xdr:row>
      <xdr:rowOff>66675</xdr:rowOff>
    </xdr:from>
    <xdr:to>
      <xdr:col>20</xdr:col>
      <xdr:colOff>38100</xdr:colOff>
      <xdr:row>21</xdr:row>
      <xdr:rowOff>19050</xdr:rowOff>
    </xdr:to>
    <xdr:sp>
      <xdr:nvSpPr>
        <xdr:cNvPr id="6" name="AutoShape 4"/>
        <xdr:cNvSpPr>
          <a:spLocks/>
        </xdr:cNvSpPr>
      </xdr:nvSpPr>
      <xdr:spPr>
        <a:xfrm>
          <a:off x="7629525" y="2981325"/>
          <a:ext cx="4095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zoomScale="90" zoomScaleNormal="90" zoomScalePageLayoutView="0" workbookViewId="0" topLeftCell="A1">
      <selection activeCell="O10" sqref="O10"/>
    </sheetView>
  </sheetViews>
  <sheetFormatPr defaultColWidth="11.421875" defaultRowHeight="12.75"/>
  <cols>
    <col min="1" max="32" width="6.00390625" style="3" customWidth="1"/>
    <col min="33" max="16384" width="11.421875" style="3" customWidth="1"/>
  </cols>
  <sheetData>
    <row r="1" spans="1:3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"/>
      <c r="AD2" s="2"/>
      <c r="AE2" s="2"/>
      <c r="AF2" s="2"/>
    </row>
    <row r="3" spans="1:32" ht="12.75">
      <c r="A3" s="261"/>
      <c r="B3" s="261"/>
      <c r="C3" s="261"/>
      <c r="D3" s="261"/>
      <c r="E3" s="261"/>
      <c r="F3" s="261"/>
      <c r="G3" s="261"/>
      <c r="H3" s="261"/>
      <c r="I3" s="26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261"/>
      <c r="B4" s="261"/>
      <c r="C4" s="261"/>
      <c r="D4" s="261"/>
      <c r="E4" s="261"/>
      <c r="F4" s="261"/>
      <c r="G4" s="261"/>
      <c r="H4" s="261"/>
      <c r="I4" s="26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261"/>
      <c r="B5" s="261"/>
      <c r="C5" s="261"/>
      <c r="D5" s="261"/>
      <c r="E5" s="261"/>
      <c r="F5" s="261"/>
      <c r="G5" s="261"/>
      <c r="H5" s="261"/>
      <c r="I5" s="26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261"/>
      <c r="B6" s="261"/>
      <c r="C6" s="261"/>
      <c r="D6" s="261"/>
      <c r="E6" s="261"/>
      <c r="F6" s="261"/>
      <c r="G6" s="261"/>
      <c r="H6" s="261"/>
      <c r="I6" s="26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261"/>
      <c r="B7" s="261"/>
      <c r="C7" s="261"/>
      <c r="D7" s="261"/>
      <c r="E7" s="261"/>
      <c r="F7" s="261"/>
      <c r="G7" s="261"/>
      <c r="H7" s="261"/>
      <c r="I7" s="26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261"/>
      <c r="B8" s="261"/>
      <c r="C8" s="261"/>
      <c r="D8" s="261"/>
      <c r="E8" s="261"/>
      <c r="F8" s="261"/>
      <c r="G8" s="261"/>
      <c r="H8" s="261"/>
      <c r="I8" s="26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19" t="s">
        <v>10</v>
      </c>
      <c r="B13" s="219"/>
      <c r="C13" s="219"/>
      <c r="D13" s="5"/>
      <c r="E13" s="218" t="s">
        <v>11</v>
      </c>
      <c r="F13" s="219"/>
      <c r="G13" s="219"/>
      <c r="H13" s="219"/>
      <c r="I13" s="219"/>
      <c r="J13" s="219"/>
      <c r="K13" s="219"/>
      <c r="L13" s="2"/>
      <c r="M13" s="226" t="s">
        <v>20</v>
      </c>
      <c r="N13" s="226"/>
      <c r="O13" s="226"/>
      <c r="P13" s="226"/>
      <c r="Q13" s="226"/>
      <c r="R13" s="226"/>
      <c r="S13" s="226"/>
      <c r="T13" s="2"/>
      <c r="U13" s="221" t="s">
        <v>21</v>
      </c>
      <c r="V13" s="221"/>
      <c r="W13" s="221"/>
      <c r="X13" s="221"/>
      <c r="Y13" s="221"/>
      <c r="Z13" s="221"/>
      <c r="AA13" s="221"/>
      <c r="AB13" s="2"/>
      <c r="AC13" s="2"/>
      <c r="AD13" s="2"/>
      <c r="AE13" s="2"/>
      <c r="AF13" s="2"/>
    </row>
    <row r="14" spans="1:32" ht="12.75">
      <c r="A14" s="7" t="s">
        <v>0</v>
      </c>
      <c r="B14" s="8"/>
      <c r="C14" s="9" t="s">
        <v>3</v>
      </c>
      <c r="D14" s="10"/>
      <c r="E14" s="11"/>
      <c r="F14" s="12"/>
      <c r="G14" s="221" t="s">
        <v>12</v>
      </c>
      <c r="H14" s="221"/>
      <c r="I14" s="221"/>
      <c r="J14" s="4"/>
      <c r="K14" s="4"/>
      <c r="L14" s="2"/>
      <c r="M14" s="6" t="s">
        <v>13</v>
      </c>
      <c r="N14" s="6" t="s">
        <v>14</v>
      </c>
      <c r="O14" s="6" t="s">
        <v>15</v>
      </c>
      <c r="P14" s="6" t="s">
        <v>16</v>
      </c>
      <c r="Q14" s="6" t="s">
        <v>17</v>
      </c>
      <c r="R14" s="6" t="s">
        <v>18</v>
      </c>
      <c r="S14" s="6" t="s">
        <v>19</v>
      </c>
      <c r="T14" s="2"/>
      <c r="U14" s="222" t="s">
        <v>66</v>
      </c>
      <c r="V14" s="222"/>
      <c r="W14" s="222"/>
      <c r="X14" s="222"/>
      <c r="Y14" s="222"/>
      <c r="Z14" s="222"/>
      <c r="AA14" s="222"/>
      <c r="AB14" s="2"/>
      <c r="AC14" s="2"/>
      <c r="AD14" s="2"/>
      <c r="AE14" s="2"/>
      <c r="AF14" s="2"/>
    </row>
    <row r="15" spans="1:32" ht="12.75">
      <c r="A15" s="13">
        <v>2010</v>
      </c>
      <c r="B15" s="8"/>
      <c r="C15" s="13">
        <v>1</v>
      </c>
      <c r="D15" s="14"/>
      <c r="E15" s="15"/>
      <c r="F15" s="12"/>
      <c r="G15" s="225">
        <v>66.5</v>
      </c>
      <c r="H15" s="225"/>
      <c r="I15" s="225"/>
      <c r="J15" s="4"/>
      <c r="K15" s="4"/>
      <c r="L15" s="2"/>
      <c r="M15" s="30">
        <v>0.3333333333333333</v>
      </c>
      <c r="N15" s="30">
        <v>0.3333333333333333</v>
      </c>
      <c r="O15" s="30">
        <v>0.3333333333333333</v>
      </c>
      <c r="P15" s="30">
        <v>0.3333333333333333</v>
      </c>
      <c r="Q15" s="30">
        <v>0.20833333333333334</v>
      </c>
      <c r="R15" s="30">
        <v>0</v>
      </c>
      <c r="S15" s="30">
        <v>0</v>
      </c>
      <c r="T15" s="2"/>
      <c r="U15" s="222"/>
      <c r="V15" s="222"/>
      <c r="W15" s="222"/>
      <c r="X15" s="222"/>
      <c r="Y15" s="222"/>
      <c r="Z15" s="222"/>
      <c r="AA15" s="222"/>
      <c r="AB15" s="2"/>
      <c r="AC15" s="2"/>
      <c r="AD15" s="2"/>
      <c r="AE15" s="2"/>
      <c r="AF15" s="2"/>
    </row>
    <row r="16" spans="1:32" ht="12.75" hidden="1">
      <c r="A16" s="16" t="s">
        <v>1</v>
      </c>
      <c r="B16" s="17"/>
      <c r="C16" s="17"/>
      <c r="D16" s="18"/>
      <c r="E16" s="18"/>
      <c r="F16" s="18"/>
      <c r="G16" s="18"/>
      <c r="H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 hidden="1">
      <c r="A17" s="19">
        <v>2</v>
      </c>
      <c r="B17" s="20" t="s">
        <v>2</v>
      </c>
      <c r="C17" s="20"/>
      <c r="D17" s="21"/>
      <c r="E17" s="21"/>
      <c r="F17" s="21"/>
      <c r="G17" s="21"/>
      <c r="H17" s="21"/>
      <c r="I17" s="22"/>
      <c r="J17" s="22"/>
      <c r="K17" s="22"/>
      <c r="L17" s="2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19"/>
      <c r="B18" s="20"/>
      <c r="C18" s="20"/>
      <c r="D18" s="21"/>
      <c r="E18" s="21"/>
      <c r="F18" s="21"/>
      <c r="G18" s="21"/>
      <c r="H18" s="21"/>
      <c r="I18" s="22"/>
      <c r="J18" s="22"/>
      <c r="K18" s="22"/>
      <c r="L18" s="2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19"/>
      <c r="B19" s="20"/>
      <c r="C19" s="20"/>
      <c r="D19" s="21"/>
      <c r="E19" s="21"/>
      <c r="F19" s="21"/>
      <c r="G19" s="21"/>
      <c r="H19" s="21"/>
      <c r="I19" s="22"/>
      <c r="J19" s="22"/>
      <c r="K19" s="22"/>
      <c r="L19" s="23"/>
      <c r="M19" s="226" t="s">
        <v>59</v>
      </c>
      <c r="N19" s="226"/>
      <c r="O19" s="226"/>
      <c r="P19" s="226"/>
      <c r="Q19" s="226"/>
      <c r="R19" s="226"/>
      <c r="S19" s="226"/>
      <c r="T19" s="2"/>
      <c r="U19" s="221" t="s">
        <v>60</v>
      </c>
      <c r="V19" s="221"/>
      <c r="W19" s="221"/>
      <c r="X19" s="221"/>
      <c r="Y19" s="221"/>
      <c r="Z19" s="221"/>
      <c r="AA19" s="221"/>
      <c r="AB19" s="2"/>
      <c r="AC19" s="2"/>
      <c r="AD19" s="2"/>
      <c r="AE19" s="2"/>
      <c r="AF19" s="2"/>
    </row>
    <row r="20" spans="1:32" ht="12.75">
      <c r="A20" s="19"/>
      <c r="B20" s="20"/>
      <c r="C20" s="20"/>
      <c r="D20" s="21"/>
      <c r="E20" s="21"/>
      <c r="F20" s="21"/>
      <c r="G20" s="21"/>
      <c r="H20" s="21"/>
      <c r="I20" s="22"/>
      <c r="J20" s="22"/>
      <c r="K20" s="22"/>
      <c r="L20" s="23"/>
      <c r="M20" s="6" t="s">
        <v>13</v>
      </c>
      <c r="N20" s="6" t="s">
        <v>14</v>
      </c>
      <c r="O20" s="6" t="s">
        <v>15</v>
      </c>
      <c r="P20" s="6" t="s">
        <v>16</v>
      </c>
      <c r="Q20" s="6" t="s">
        <v>17</v>
      </c>
      <c r="R20" s="6" t="s">
        <v>18</v>
      </c>
      <c r="S20" s="6" t="s">
        <v>19</v>
      </c>
      <c r="T20" s="2"/>
      <c r="U20" s="221" t="s">
        <v>64</v>
      </c>
      <c r="V20" s="221"/>
      <c r="W20" s="221"/>
      <c r="X20" s="162"/>
      <c r="Y20" s="221" t="s">
        <v>65</v>
      </c>
      <c r="Z20" s="221"/>
      <c r="AA20" s="221"/>
      <c r="AB20" s="2"/>
      <c r="AC20" s="2"/>
      <c r="AD20" s="2"/>
      <c r="AE20" s="2"/>
      <c r="AF20" s="2"/>
    </row>
    <row r="21" spans="1:32" ht="12.75">
      <c r="A21" s="22"/>
      <c r="B21" s="2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0">
        <v>0.2916666666666667</v>
      </c>
      <c r="N21" s="30">
        <v>0.2916666666666667</v>
      </c>
      <c r="O21" s="30">
        <v>0.2916666666666667</v>
      </c>
      <c r="P21" s="30">
        <v>0.2916666666666667</v>
      </c>
      <c r="Q21" s="30">
        <v>0.20833333333333334</v>
      </c>
      <c r="R21" s="30">
        <v>0</v>
      </c>
      <c r="S21" s="30">
        <v>0</v>
      </c>
      <c r="T21" s="2"/>
      <c r="U21" s="229">
        <v>40343</v>
      </c>
      <c r="V21" s="229"/>
      <c r="W21" s="229"/>
      <c r="X21" s="164"/>
      <c r="Y21" s="229">
        <v>40437</v>
      </c>
      <c r="Z21" s="229"/>
      <c r="AA21" s="229"/>
      <c r="AB21" s="2"/>
      <c r="AC21" s="2"/>
      <c r="AD21" s="2"/>
      <c r="AE21" s="2"/>
      <c r="AF21" s="2"/>
    </row>
    <row r="22" spans="1:32" ht="12.75">
      <c r="A22" s="216" t="s">
        <v>7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2"/>
      <c r="L22" s="2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26">
        <v>40179</v>
      </c>
      <c r="B23" s="26">
        <v>40184</v>
      </c>
      <c r="C23" s="26">
        <v>40256</v>
      </c>
      <c r="D23" s="26">
        <v>40270</v>
      </c>
      <c r="E23" s="26">
        <v>40299</v>
      </c>
      <c r="F23" s="26">
        <v>40463</v>
      </c>
      <c r="G23" s="26">
        <v>40483</v>
      </c>
      <c r="H23" s="26">
        <v>40518</v>
      </c>
      <c r="I23" s="26">
        <v>40520</v>
      </c>
      <c r="J23" s="26">
        <v>40537</v>
      </c>
      <c r="K23" s="22"/>
      <c r="L23" s="23"/>
      <c r="M23" s="2"/>
      <c r="N23" s="2"/>
      <c r="O23" s="2"/>
      <c r="P23" s="2"/>
      <c r="Q23" s="2"/>
      <c r="R23" s="2"/>
      <c r="S23" s="2"/>
      <c r="T23" s="2"/>
      <c r="U23" s="224"/>
      <c r="V23" s="224"/>
      <c r="W23" s="224"/>
      <c r="X23" s="224"/>
      <c r="Y23" s="224"/>
      <c r="Z23" s="224"/>
      <c r="AA23" s="224"/>
      <c r="AB23" s="2"/>
      <c r="AC23" s="2"/>
      <c r="AD23" s="2"/>
      <c r="AE23" s="2"/>
      <c r="AF23" s="2"/>
    </row>
    <row r="24" spans="1:32" ht="12.75">
      <c r="A24" s="23"/>
      <c r="B24" s="2"/>
      <c r="C24" s="2"/>
      <c r="D24" s="5"/>
      <c r="E24" s="5"/>
      <c r="F24" s="5"/>
      <c r="G24" s="5"/>
      <c r="H24" s="5"/>
      <c r="I24" s="2"/>
      <c r="J24" s="2"/>
      <c r="K24" s="2"/>
      <c r="L24" s="23"/>
      <c r="M24" s="2"/>
      <c r="N24" s="2"/>
      <c r="O24" s="2"/>
      <c r="P24" s="2"/>
      <c r="Q24" s="2"/>
      <c r="R24" s="2"/>
      <c r="S24" s="2"/>
      <c r="T24" s="2"/>
      <c r="U24" s="5"/>
      <c r="V24" s="189"/>
      <c r="W24" s="189"/>
      <c r="X24" s="189"/>
      <c r="Y24" s="189"/>
      <c r="Z24" s="189"/>
      <c r="AA24" s="189"/>
      <c r="AB24" s="2"/>
      <c r="AC24" s="2"/>
      <c r="AD24" s="2"/>
      <c r="AE24" s="2"/>
      <c r="AF24" s="2"/>
    </row>
    <row r="25" spans="1:32" ht="12.75">
      <c r="A25" s="218" t="s">
        <v>6</v>
      </c>
      <c r="B25" s="219"/>
      <c r="C25" s="219"/>
      <c r="D25" s="219"/>
      <c r="E25" s="219"/>
      <c r="F25" s="219"/>
      <c r="G25" s="219"/>
      <c r="H25" s="219"/>
      <c r="I25" s="22"/>
      <c r="J25" s="22"/>
      <c r="K25" s="2"/>
      <c r="L25" s="25"/>
      <c r="M25" s="2"/>
      <c r="N25" s="2"/>
      <c r="O25" s="2"/>
      <c r="P25" s="2"/>
      <c r="Q25" s="2"/>
      <c r="R25" s="2"/>
      <c r="S25" s="2"/>
      <c r="T25" s="2"/>
      <c r="U25" s="5"/>
      <c r="V25" s="190"/>
      <c r="W25" s="190"/>
      <c r="X25" s="190"/>
      <c r="Y25" s="190"/>
      <c r="Z25" s="190"/>
      <c r="AA25" s="190"/>
      <c r="AB25" s="2"/>
      <c r="AC25" s="2"/>
      <c r="AD25" s="2"/>
      <c r="AE25" s="2"/>
      <c r="AF25" s="2"/>
    </row>
    <row r="26" spans="1:32" ht="12.75">
      <c r="A26" s="26">
        <v>40273</v>
      </c>
      <c r="B26" s="26">
        <v>40460</v>
      </c>
      <c r="C26" s="27"/>
      <c r="D26" s="27"/>
      <c r="E26" s="27"/>
      <c r="F26" s="27"/>
      <c r="G26" s="27"/>
      <c r="H26" s="27"/>
      <c r="I26" s="27"/>
      <c r="J26" s="27"/>
      <c r="K26" s="2"/>
      <c r="L26" s="2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23"/>
      <c r="B27" s="2"/>
      <c r="C27" s="2"/>
      <c r="D27" s="5"/>
      <c r="E27" s="5"/>
      <c r="F27" s="5"/>
      <c r="G27" s="5"/>
      <c r="H27" s="5"/>
      <c r="I27" s="2"/>
      <c r="J27" s="2"/>
      <c r="K27" s="2"/>
      <c r="L27" s="2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218" t="s">
        <v>5</v>
      </c>
      <c r="B28" s="219"/>
      <c r="C28" s="219"/>
      <c r="D28" s="219"/>
      <c r="E28" s="219"/>
      <c r="F28" s="219"/>
      <c r="G28" s="219"/>
      <c r="H28" s="219"/>
      <c r="I28" s="2"/>
      <c r="J28" s="2"/>
      <c r="K28" s="2"/>
      <c r="L28" s="2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26">
        <v>40200</v>
      </c>
      <c r="B29" s="26">
        <v>40280</v>
      </c>
      <c r="C29" s="27"/>
      <c r="D29" s="27"/>
      <c r="E29" s="27"/>
      <c r="F29" s="27"/>
      <c r="G29" s="2"/>
      <c r="H29" s="2"/>
      <c r="I29" s="2"/>
      <c r="J29" s="2"/>
      <c r="K29" s="2"/>
      <c r="L29" s="2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216" t="s">
        <v>8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163">
        <f>COUNT(A32:AF32)</f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2.7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216" t="s">
        <v>9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23"/>
      <c r="B36" s="2"/>
      <c r="C36" s="2"/>
      <c r="D36" s="2"/>
      <c r="E36" s="2"/>
      <c r="F36" s="2"/>
      <c r="G36" s="2"/>
      <c r="H36" s="2"/>
      <c r="I36" s="2"/>
      <c r="J36" s="2"/>
      <c r="K36" s="2"/>
      <c r="L36" s="2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23"/>
      <c r="B37" s="2"/>
      <c r="C37" s="2"/>
      <c r="D37" s="2"/>
      <c r="E37" s="2"/>
      <c r="F37" s="2"/>
      <c r="G37" s="2"/>
      <c r="H37" s="2"/>
      <c r="I37" s="2"/>
      <c r="J37" s="2"/>
      <c r="K37" s="2"/>
      <c r="L37" s="2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2"/>
      <c r="B38" s="31"/>
      <c r="C38" s="223" t="s">
        <v>58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23"/>
      <c r="B39" s="2"/>
      <c r="C39" s="33"/>
      <c r="D39" s="33"/>
      <c r="E39" s="33"/>
      <c r="F39" s="33"/>
      <c r="G39" s="33"/>
      <c r="H39" s="33"/>
      <c r="I39" s="220" t="s">
        <v>43</v>
      </c>
      <c r="J39" s="220"/>
      <c r="K39" s="220" t="s">
        <v>37</v>
      </c>
      <c r="L39" s="22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23"/>
      <c r="B40" s="2"/>
      <c r="C40" s="208" t="s">
        <v>44</v>
      </c>
      <c r="D40" s="208"/>
      <c r="E40" s="208"/>
      <c r="F40" s="33"/>
      <c r="G40" s="33"/>
      <c r="H40" s="33"/>
      <c r="I40" s="209">
        <f>+CALENDARIO1!AM16</f>
        <v>18</v>
      </c>
      <c r="J40" s="209"/>
      <c r="K40" s="213">
        <f>+CALENDARIO1!AN16</f>
        <v>5.624999999999999</v>
      </c>
      <c r="L40" s="21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23"/>
      <c r="B41" s="2"/>
      <c r="C41" s="34" t="s">
        <v>45</v>
      </c>
      <c r="D41" s="34"/>
      <c r="E41" s="34"/>
      <c r="F41" s="35"/>
      <c r="G41" s="35"/>
      <c r="H41" s="35"/>
      <c r="I41" s="210">
        <f>+CALENDARIO1!AM18</f>
        <v>20</v>
      </c>
      <c r="J41" s="210"/>
      <c r="K41" s="215">
        <f>+CALENDARIO1!AN18</f>
        <v>6.166666666666665</v>
      </c>
      <c r="L41" s="215"/>
      <c r="M41" s="2"/>
      <c r="N41" s="2"/>
      <c r="O41" s="2"/>
      <c r="P41" s="2"/>
      <c r="Q41" s="2"/>
      <c r="R41" s="2"/>
      <c r="S41" s="227" t="s">
        <v>56</v>
      </c>
      <c r="T41" s="227"/>
      <c r="U41" s="227"/>
      <c r="V41" s="227"/>
      <c r="W41" s="227"/>
      <c r="X41" s="227"/>
      <c r="Y41" s="228">
        <f>+CALENDARIO1!M49</f>
        <v>74.87499999999999</v>
      </c>
      <c r="Z41" s="228"/>
      <c r="AA41" s="228"/>
      <c r="AB41" s="2"/>
      <c r="AC41" s="2"/>
      <c r="AD41" s="2"/>
      <c r="AE41" s="2"/>
      <c r="AF41" s="2"/>
    </row>
    <row r="42" spans="1:32" ht="12.75">
      <c r="A42" s="23"/>
      <c r="B42" s="2"/>
      <c r="C42" s="34" t="s">
        <v>46</v>
      </c>
      <c r="D42" s="34"/>
      <c r="E42" s="34"/>
      <c r="F42" s="35"/>
      <c r="G42" s="35"/>
      <c r="H42" s="35"/>
      <c r="I42" s="210">
        <f>+CALENDARIO1!AM20</f>
        <v>22</v>
      </c>
      <c r="J42" s="210"/>
      <c r="K42" s="215">
        <f>+CALENDARIO1!AN20</f>
        <v>6.958333333333331</v>
      </c>
      <c r="L42" s="21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66"/>
      <c r="Z42" s="166"/>
      <c r="AA42" s="167"/>
      <c r="AB42" s="2"/>
      <c r="AC42" s="2"/>
      <c r="AD42" s="2"/>
      <c r="AE42" s="2"/>
      <c r="AF42" s="2"/>
    </row>
    <row r="43" spans="1:32" ht="12.75">
      <c r="A43" s="23"/>
      <c r="B43" s="2"/>
      <c r="C43" s="34" t="s">
        <v>47</v>
      </c>
      <c r="D43" s="34"/>
      <c r="E43" s="34"/>
      <c r="F43" s="35"/>
      <c r="G43" s="35"/>
      <c r="H43" s="35"/>
      <c r="I43" s="210">
        <f>+CALENDARIO1!AM22</f>
        <v>19</v>
      </c>
      <c r="J43" s="210"/>
      <c r="K43" s="215">
        <f>+CALENDARIO1!AN22</f>
        <v>5.833333333333332</v>
      </c>
      <c r="L43" s="215"/>
      <c r="M43" s="2"/>
      <c r="N43" s="2"/>
      <c r="O43" s="2"/>
      <c r="P43" s="2"/>
      <c r="Q43" s="2"/>
      <c r="R43" s="2"/>
      <c r="S43" s="227" t="s">
        <v>23</v>
      </c>
      <c r="T43" s="227"/>
      <c r="U43" s="227"/>
      <c r="V43" s="227"/>
      <c r="W43" s="227"/>
      <c r="X43" s="227"/>
      <c r="Y43" s="228">
        <f>+Y41-G15</f>
        <v>8.374999999999986</v>
      </c>
      <c r="Z43" s="228"/>
      <c r="AA43" s="228"/>
      <c r="AB43" s="2"/>
      <c r="AC43" s="2"/>
      <c r="AD43" s="2"/>
      <c r="AE43" s="2"/>
      <c r="AF43" s="2"/>
    </row>
    <row r="44" spans="1:32" ht="12.75">
      <c r="A44" s="23"/>
      <c r="B44" s="2"/>
      <c r="C44" s="34" t="s">
        <v>48</v>
      </c>
      <c r="D44" s="34"/>
      <c r="E44" s="34"/>
      <c r="F44" s="35"/>
      <c r="G44" s="35"/>
      <c r="H44" s="35"/>
      <c r="I44" s="210">
        <f>+CALENDARIO1!AM24</f>
        <v>21</v>
      </c>
      <c r="J44" s="210"/>
      <c r="K44" s="215">
        <f>+CALENDARIO1!AN24</f>
        <v>6.499999999999998</v>
      </c>
      <c r="L44" s="21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66"/>
      <c r="Z44" s="166"/>
      <c r="AA44" s="167"/>
      <c r="AB44" s="2"/>
      <c r="AC44" s="2"/>
      <c r="AD44" s="2"/>
      <c r="AE44" s="2"/>
      <c r="AF44" s="2"/>
    </row>
    <row r="45" spans="1:32" ht="12.75">
      <c r="A45" s="23"/>
      <c r="B45" s="2"/>
      <c r="C45" s="34" t="s">
        <v>49</v>
      </c>
      <c r="D45" s="34"/>
      <c r="E45" s="34"/>
      <c r="F45" s="35"/>
      <c r="G45" s="35"/>
      <c r="H45" s="35"/>
      <c r="I45" s="210">
        <f>+CALENDARIO1!AM26</f>
        <v>22</v>
      </c>
      <c r="J45" s="210"/>
      <c r="K45" s="215">
        <f>+CALENDARIO1!AN26</f>
        <v>6.375000000000001</v>
      </c>
      <c r="L45" s="215"/>
      <c r="M45" s="2"/>
      <c r="N45" s="2"/>
      <c r="O45" s="2"/>
      <c r="P45" s="2"/>
      <c r="Q45" s="2"/>
      <c r="R45" s="2"/>
      <c r="S45" s="227" t="s">
        <v>24</v>
      </c>
      <c r="T45" s="227"/>
      <c r="U45" s="227"/>
      <c r="V45" s="227"/>
      <c r="W45" s="227"/>
      <c r="X45" s="227"/>
      <c r="Y45" s="228">
        <f>+G15-Y41</f>
        <v>-8.374999999999986</v>
      </c>
      <c r="Z45" s="228"/>
      <c r="AA45" s="228"/>
      <c r="AB45" s="2"/>
      <c r="AC45" s="2"/>
      <c r="AD45" s="2"/>
      <c r="AE45" s="2"/>
      <c r="AF45" s="2"/>
    </row>
    <row r="46" spans="1:32" ht="12.75">
      <c r="A46" s="23"/>
      <c r="B46" s="2"/>
      <c r="C46" s="34" t="s">
        <v>50</v>
      </c>
      <c r="D46" s="34"/>
      <c r="E46" s="34"/>
      <c r="F46" s="35"/>
      <c r="G46" s="35"/>
      <c r="H46" s="35"/>
      <c r="I46" s="210">
        <f>+CALENDARIO1!AM28</f>
        <v>22</v>
      </c>
      <c r="J46" s="210"/>
      <c r="K46" s="215">
        <f>+CALENDARIO1!AN28</f>
        <v>6.000000000000001</v>
      </c>
      <c r="L46" s="21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67"/>
      <c r="AA46" s="2"/>
      <c r="AB46" s="2"/>
      <c r="AC46" s="2"/>
      <c r="AD46" s="2"/>
      <c r="AE46" s="2"/>
      <c r="AF46" s="2"/>
    </row>
    <row r="47" spans="1:32" ht="12.75">
      <c r="A47" s="23"/>
      <c r="B47" s="2"/>
      <c r="C47" s="34" t="s">
        <v>51</v>
      </c>
      <c r="D47" s="34"/>
      <c r="E47" s="34"/>
      <c r="F47" s="35"/>
      <c r="G47" s="35"/>
      <c r="H47" s="35"/>
      <c r="I47" s="210">
        <f>+CALENDARIO1!AM30</f>
        <v>22</v>
      </c>
      <c r="J47" s="210"/>
      <c r="K47" s="215">
        <f>+CALENDARIO1!AN30</f>
        <v>6.083333333333334</v>
      </c>
      <c r="L47" s="21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23"/>
      <c r="B48" s="2"/>
      <c r="C48" s="207" t="s">
        <v>52</v>
      </c>
      <c r="D48" s="207"/>
      <c r="E48" s="207"/>
      <c r="F48" s="35"/>
      <c r="G48" s="35"/>
      <c r="H48" s="35"/>
      <c r="I48" s="210">
        <f>+CALENDARIO1!AM32</f>
        <v>22</v>
      </c>
      <c r="J48" s="210"/>
      <c r="K48" s="215">
        <f>+CALENDARIO1!AN32</f>
        <v>6.416666666666664</v>
      </c>
      <c r="L48" s="21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23"/>
      <c r="B49" s="2"/>
      <c r="C49" s="34" t="s">
        <v>53</v>
      </c>
      <c r="D49" s="34"/>
      <c r="E49" s="34"/>
      <c r="F49" s="35"/>
      <c r="G49" s="35"/>
      <c r="H49" s="35"/>
      <c r="I49" s="210">
        <f>+CALENDARIO1!AM34</f>
        <v>20</v>
      </c>
      <c r="J49" s="210"/>
      <c r="K49" s="215">
        <f>+CALENDARIO1!AN34</f>
        <v>6.041666666666665</v>
      </c>
      <c r="L49" s="21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23"/>
      <c r="B50" s="2"/>
      <c r="C50" s="34" t="s">
        <v>54</v>
      </c>
      <c r="D50" s="34"/>
      <c r="E50" s="34"/>
      <c r="F50" s="35"/>
      <c r="G50" s="35"/>
      <c r="H50" s="35"/>
      <c r="I50" s="210">
        <f>+CALENDARIO1!AM36</f>
        <v>21</v>
      </c>
      <c r="J50" s="210"/>
      <c r="K50" s="215">
        <f>+CALENDARIO1!AN36</f>
        <v>6.499999999999998</v>
      </c>
      <c r="L50" s="21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23"/>
      <c r="B51" s="2"/>
      <c r="C51" s="34" t="s">
        <v>55</v>
      </c>
      <c r="D51" s="34"/>
      <c r="E51" s="34"/>
      <c r="F51" s="35"/>
      <c r="G51" s="35"/>
      <c r="H51" s="35"/>
      <c r="I51" s="210">
        <f>+CALENDARIO1!AM38</f>
        <v>21</v>
      </c>
      <c r="J51" s="210"/>
      <c r="K51" s="215">
        <f>+CALENDARIO1!AN38</f>
        <v>6.374999999999998</v>
      </c>
      <c r="L51" s="21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23"/>
      <c r="B52" s="2"/>
      <c r="C52" s="2"/>
      <c r="D52" s="2"/>
      <c r="E52" s="2"/>
      <c r="F52" s="2"/>
      <c r="G52" s="2"/>
      <c r="H52" s="2"/>
      <c r="I52" s="211"/>
      <c r="J52" s="211"/>
      <c r="K52" s="214"/>
      <c r="L52" s="21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>
      <c r="A53" s="23"/>
      <c r="B53" s="2"/>
      <c r="C53" s="36" t="s">
        <v>57</v>
      </c>
      <c r="D53" s="36"/>
      <c r="E53" s="36"/>
      <c r="F53" s="33"/>
      <c r="G53" s="33"/>
      <c r="H53" s="33"/>
      <c r="I53" s="209">
        <f>+CALENDARIO1!AM47</f>
        <v>250</v>
      </c>
      <c r="J53" s="209"/>
      <c r="K53" s="213">
        <f>+CALENDARIO1!AN47</f>
        <v>74.87499999999999</v>
      </c>
      <c r="L53" s="21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23"/>
      <c r="B54" s="2"/>
      <c r="C54" s="2"/>
      <c r="D54" s="2"/>
      <c r="E54" s="2"/>
      <c r="F54" s="2"/>
      <c r="G54" s="2"/>
      <c r="H54" s="2"/>
      <c r="I54" s="2"/>
      <c r="J54" s="2"/>
      <c r="K54" s="214"/>
      <c r="L54" s="21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23"/>
      <c r="B55" s="2"/>
      <c r="C55" s="2"/>
      <c r="D55" s="2"/>
      <c r="E55" s="2"/>
      <c r="F55" s="2"/>
      <c r="G55" s="2"/>
      <c r="H55" s="2"/>
      <c r="I55" s="2"/>
      <c r="J55" s="2"/>
      <c r="K55" s="214"/>
      <c r="L55" s="21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23"/>
      <c r="B56" s="28"/>
      <c r="C56" s="29"/>
      <c r="D56" s="29"/>
      <c r="E56" s="29"/>
      <c r="F56" s="29"/>
      <c r="G56" s="23"/>
      <c r="H56" s="23"/>
      <c r="I56" s="2"/>
      <c r="J56" s="2"/>
      <c r="K56" s="214"/>
      <c r="L56" s="21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1:12" ht="12.75">
      <c r="K57" s="212"/>
      <c r="L57" s="212"/>
    </row>
    <row r="58" spans="11:12" ht="12.75">
      <c r="K58" s="212"/>
      <c r="L58" s="212"/>
    </row>
    <row r="59" spans="11:12" ht="12.75">
      <c r="K59" s="212"/>
      <c r="L59" s="212"/>
    </row>
    <row r="60" spans="11:12" ht="12.75">
      <c r="K60" s="212"/>
      <c r="L60" s="212"/>
    </row>
    <row r="61" spans="11:12" ht="12.75">
      <c r="K61" s="212"/>
      <c r="L61" s="212"/>
    </row>
    <row r="62" spans="11:12" ht="12.75">
      <c r="K62" s="212"/>
      <c r="L62" s="212"/>
    </row>
    <row r="63" spans="11:12" ht="12.75">
      <c r="K63" s="212"/>
      <c r="L63" s="212"/>
    </row>
    <row r="64" spans="11:12" ht="12.75">
      <c r="K64" s="212"/>
      <c r="L64" s="212"/>
    </row>
    <row r="65" spans="11:12" ht="12.75">
      <c r="K65" s="212"/>
      <c r="L65" s="212"/>
    </row>
    <row r="66" spans="11:12" ht="12.75">
      <c r="K66" s="212"/>
      <c r="L66" s="212"/>
    </row>
    <row r="67" spans="11:12" ht="12.75">
      <c r="K67" s="212"/>
      <c r="L67" s="212"/>
    </row>
    <row r="68" spans="11:12" ht="12.75">
      <c r="K68" s="212"/>
      <c r="L68" s="212"/>
    </row>
    <row r="69" spans="11:12" ht="12.75">
      <c r="K69" s="212"/>
      <c r="L69" s="212"/>
    </row>
    <row r="70" spans="11:12" ht="12.75">
      <c r="K70" s="212"/>
      <c r="L70" s="212"/>
    </row>
    <row r="71" spans="11:12" ht="12.75">
      <c r="K71" s="212"/>
      <c r="L71" s="212"/>
    </row>
    <row r="72" spans="11:12" ht="12.75">
      <c r="K72" s="212"/>
      <c r="L72" s="212"/>
    </row>
    <row r="73" spans="11:12" ht="12.75">
      <c r="K73" s="212"/>
      <c r="L73" s="212"/>
    </row>
    <row r="74" spans="11:12" ht="12.75">
      <c r="K74" s="212"/>
      <c r="L74" s="212"/>
    </row>
    <row r="75" spans="11:12" ht="12.75">
      <c r="K75" s="212"/>
      <c r="L75" s="212"/>
    </row>
    <row r="76" spans="11:12" ht="12.75">
      <c r="K76" s="212"/>
      <c r="L76" s="212"/>
    </row>
    <row r="77" spans="11:12" ht="12.75">
      <c r="K77" s="212"/>
      <c r="L77" s="212"/>
    </row>
    <row r="78" spans="11:12" ht="12.75">
      <c r="K78" s="212"/>
      <c r="L78" s="212"/>
    </row>
    <row r="79" spans="11:12" ht="12.75">
      <c r="K79" s="212"/>
      <c r="L79" s="212"/>
    </row>
    <row r="80" spans="11:12" ht="12.75">
      <c r="K80" s="212"/>
      <c r="L80" s="212"/>
    </row>
    <row r="81" spans="11:12" ht="12.75">
      <c r="K81" s="212"/>
      <c r="L81" s="212"/>
    </row>
    <row r="82" spans="11:12" ht="12.75">
      <c r="K82" s="212"/>
      <c r="L82" s="212"/>
    </row>
    <row r="83" spans="11:12" ht="12.75">
      <c r="K83" s="212"/>
      <c r="L83" s="212"/>
    </row>
    <row r="84" spans="11:12" ht="12.75">
      <c r="K84" s="212"/>
      <c r="L84" s="212"/>
    </row>
    <row r="85" spans="11:12" ht="12.75">
      <c r="K85" s="212"/>
      <c r="L85" s="212"/>
    </row>
    <row r="86" spans="11:12" ht="12.75">
      <c r="K86" s="212"/>
      <c r="L86" s="212"/>
    </row>
    <row r="87" spans="11:12" ht="12.75">
      <c r="K87" s="212"/>
      <c r="L87" s="212"/>
    </row>
    <row r="88" spans="11:12" ht="12.75">
      <c r="K88" s="212"/>
      <c r="L88" s="212"/>
    </row>
    <row r="89" spans="11:12" ht="12.75">
      <c r="K89" s="212"/>
      <c r="L89" s="212"/>
    </row>
    <row r="90" spans="11:12" ht="12.75">
      <c r="K90" s="212"/>
      <c r="L90" s="212"/>
    </row>
    <row r="91" spans="11:12" ht="12.75">
      <c r="K91" s="212"/>
      <c r="L91" s="212"/>
    </row>
    <row r="92" spans="11:12" ht="12.75">
      <c r="K92" s="212"/>
      <c r="L92" s="212"/>
    </row>
    <row r="93" spans="11:12" ht="12.75">
      <c r="K93" s="212"/>
      <c r="L93" s="212"/>
    </row>
    <row r="94" spans="11:12" ht="12.75">
      <c r="K94" s="212"/>
      <c r="L94" s="212"/>
    </row>
    <row r="95" spans="11:12" ht="12.75">
      <c r="K95" s="212"/>
      <c r="L95" s="212"/>
    </row>
    <row r="96" spans="11:12" ht="12.75">
      <c r="K96" s="212"/>
      <c r="L96" s="212"/>
    </row>
    <row r="97" spans="11:12" ht="12.75">
      <c r="K97" s="212"/>
      <c r="L97" s="212"/>
    </row>
    <row r="98" spans="11:12" ht="12.75">
      <c r="K98" s="212"/>
      <c r="L98" s="212"/>
    </row>
    <row r="99" spans="11:12" ht="12.75">
      <c r="K99" s="212"/>
      <c r="L99" s="212"/>
    </row>
    <row r="100" spans="11:12" ht="12.75">
      <c r="K100" s="212"/>
      <c r="L100" s="212"/>
    </row>
    <row r="101" spans="11:12" ht="12.75">
      <c r="K101" s="212"/>
      <c r="L101" s="212"/>
    </row>
    <row r="102" spans="11:12" ht="12.75">
      <c r="K102" s="212"/>
      <c r="L102" s="212"/>
    </row>
    <row r="103" spans="11:12" ht="12.75">
      <c r="K103" s="212"/>
      <c r="L103" s="212"/>
    </row>
    <row r="104" spans="11:12" ht="12.75">
      <c r="K104" s="212"/>
      <c r="L104" s="212"/>
    </row>
    <row r="105" spans="11:12" ht="12.75">
      <c r="K105" s="212"/>
      <c r="L105" s="212"/>
    </row>
    <row r="106" spans="11:12" ht="12.75">
      <c r="K106" s="212"/>
      <c r="L106" s="212"/>
    </row>
    <row r="107" spans="11:12" ht="12.75">
      <c r="K107" s="212"/>
      <c r="L107" s="212"/>
    </row>
    <row r="108" spans="11:12" ht="12.75">
      <c r="K108" s="212"/>
      <c r="L108" s="212"/>
    </row>
    <row r="109" spans="11:12" ht="12.75">
      <c r="K109" s="212"/>
      <c r="L109" s="212"/>
    </row>
    <row r="110" spans="11:12" ht="12.75">
      <c r="K110" s="212"/>
      <c r="L110" s="212"/>
    </row>
    <row r="111" spans="11:12" ht="12.75">
      <c r="K111" s="212"/>
      <c r="L111" s="212"/>
    </row>
    <row r="112" spans="11:12" ht="12.75">
      <c r="K112" s="212"/>
      <c r="L112" s="212"/>
    </row>
    <row r="113" spans="11:12" ht="12.75">
      <c r="K113" s="212"/>
      <c r="L113" s="212"/>
    </row>
    <row r="114" spans="11:12" ht="12.75">
      <c r="K114" s="212"/>
      <c r="L114" s="212"/>
    </row>
    <row r="115" spans="11:12" ht="12.75">
      <c r="K115" s="212"/>
      <c r="L115" s="212"/>
    </row>
    <row r="116" spans="11:12" ht="12.75">
      <c r="K116" s="212"/>
      <c r="L116" s="212"/>
    </row>
    <row r="117" spans="11:12" ht="12.75">
      <c r="K117" s="212"/>
      <c r="L117" s="212"/>
    </row>
    <row r="118" spans="11:12" ht="12.75">
      <c r="K118" s="212"/>
      <c r="L118" s="212"/>
    </row>
    <row r="119" spans="11:12" ht="12.75">
      <c r="K119" s="212"/>
      <c r="L119" s="212"/>
    </row>
    <row r="120" spans="11:12" ht="12.75">
      <c r="K120" s="212"/>
      <c r="L120" s="212"/>
    </row>
    <row r="121" spans="11:12" ht="12.75">
      <c r="K121" s="212"/>
      <c r="L121" s="212"/>
    </row>
    <row r="122" spans="11:12" ht="12.75">
      <c r="K122" s="212"/>
      <c r="L122" s="212"/>
    </row>
    <row r="123" spans="11:12" ht="12.75">
      <c r="K123" s="212"/>
      <c r="L123" s="212"/>
    </row>
    <row r="124" spans="11:12" ht="12.75">
      <c r="K124" s="212"/>
      <c r="L124" s="212"/>
    </row>
    <row r="125" spans="11:12" ht="12.75">
      <c r="K125" s="212"/>
      <c r="L125" s="212"/>
    </row>
    <row r="126" spans="11:12" ht="12.75">
      <c r="K126" s="212"/>
      <c r="L126" s="212"/>
    </row>
    <row r="127" spans="11:12" ht="12.75">
      <c r="K127" s="212"/>
      <c r="L127" s="212"/>
    </row>
    <row r="128" spans="11:12" ht="12.75">
      <c r="K128" s="212"/>
      <c r="L128" s="212"/>
    </row>
    <row r="129" spans="11:12" ht="12.75">
      <c r="K129" s="212"/>
      <c r="L129" s="212"/>
    </row>
    <row r="130" spans="11:12" ht="12.75">
      <c r="K130" s="212"/>
      <c r="L130" s="212"/>
    </row>
    <row r="131" spans="11:12" ht="12.75">
      <c r="K131" s="212"/>
      <c r="L131" s="212"/>
    </row>
    <row r="132" spans="11:12" ht="12.75">
      <c r="K132" s="212"/>
      <c r="L132" s="212"/>
    </row>
    <row r="133" spans="11:12" ht="12.75">
      <c r="K133" s="212"/>
      <c r="L133" s="212"/>
    </row>
    <row r="134" spans="11:12" ht="12.75">
      <c r="K134" s="212"/>
      <c r="L134" s="212"/>
    </row>
    <row r="135" spans="11:12" ht="12.75">
      <c r="K135" s="212"/>
      <c r="L135" s="212"/>
    </row>
    <row r="136" spans="11:12" ht="12.75">
      <c r="K136" s="212"/>
      <c r="L136" s="212"/>
    </row>
    <row r="137" spans="11:12" ht="12.75">
      <c r="K137" s="212"/>
      <c r="L137" s="212"/>
    </row>
    <row r="138" spans="11:12" ht="12.75">
      <c r="K138" s="212"/>
      <c r="L138" s="212"/>
    </row>
    <row r="139" spans="11:12" ht="12.75">
      <c r="K139" s="212"/>
      <c r="L139" s="212"/>
    </row>
    <row r="140" spans="11:12" ht="12.75">
      <c r="K140" s="212"/>
      <c r="L140" s="212"/>
    </row>
    <row r="141" spans="11:12" ht="12.75">
      <c r="K141" s="212"/>
      <c r="L141" s="212"/>
    </row>
    <row r="142" spans="11:12" ht="12.75">
      <c r="K142" s="212"/>
      <c r="L142" s="212"/>
    </row>
    <row r="143" spans="11:12" ht="12.75">
      <c r="K143" s="212"/>
      <c r="L143" s="212"/>
    </row>
    <row r="144" spans="11:12" ht="12.75">
      <c r="K144" s="212"/>
      <c r="L144" s="212"/>
    </row>
    <row r="145" spans="11:12" ht="12.75">
      <c r="K145" s="212"/>
      <c r="L145" s="212"/>
    </row>
    <row r="146" spans="11:12" ht="12.75">
      <c r="K146" s="212"/>
      <c r="L146" s="212"/>
    </row>
    <row r="147" spans="11:12" ht="12.75">
      <c r="K147" s="212"/>
      <c r="L147" s="212"/>
    </row>
    <row r="148" spans="11:12" ht="12.75">
      <c r="K148" s="212"/>
      <c r="L148" s="212"/>
    </row>
    <row r="149" spans="11:12" ht="12.75">
      <c r="K149" s="212"/>
      <c r="L149" s="212"/>
    </row>
    <row r="150" spans="11:12" ht="12.75">
      <c r="K150" s="212"/>
      <c r="L150" s="212"/>
    </row>
    <row r="151" spans="11:12" ht="12.75">
      <c r="K151" s="212"/>
      <c r="L151" s="212"/>
    </row>
    <row r="152" spans="11:12" ht="12.75">
      <c r="K152" s="212"/>
      <c r="L152" s="212"/>
    </row>
    <row r="153" spans="11:12" ht="12.75">
      <c r="K153" s="212"/>
      <c r="L153" s="212"/>
    </row>
    <row r="154" spans="11:12" ht="12.75">
      <c r="K154" s="212"/>
      <c r="L154" s="212"/>
    </row>
    <row r="155" spans="11:12" ht="12.75">
      <c r="K155" s="212"/>
      <c r="L155" s="212"/>
    </row>
    <row r="156" spans="11:12" ht="12.75">
      <c r="K156" s="212"/>
      <c r="L156" s="212"/>
    </row>
    <row r="157" spans="11:12" ht="12.75">
      <c r="K157" s="212"/>
      <c r="L157" s="212"/>
    </row>
    <row r="158" spans="11:12" ht="12.75">
      <c r="K158" s="212"/>
      <c r="L158" s="212"/>
    </row>
    <row r="159" spans="11:12" ht="12.75">
      <c r="K159" s="212"/>
      <c r="L159" s="212"/>
    </row>
    <row r="160" spans="11:12" ht="12.75">
      <c r="K160" s="212"/>
      <c r="L160" s="212"/>
    </row>
    <row r="161" spans="11:12" ht="12.75">
      <c r="K161" s="212"/>
      <c r="L161" s="212"/>
    </row>
    <row r="162" spans="11:12" ht="12.75">
      <c r="K162" s="212"/>
      <c r="L162" s="212"/>
    </row>
    <row r="163" spans="11:12" ht="12.75">
      <c r="K163" s="212"/>
      <c r="L163" s="212"/>
    </row>
    <row r="164" spans="11:12" ht="12.75">
      <c r="K164" s="212"/>
      <c r="L164" s="212"/>
    </row>
    <row r="165" spans="11:12" ht="12.75">
      <c r="K165" s="212"/>
      <c r="L165" s="212"/>
    </row>
    <row r="166" spans="11:12" ht="12.75">
      <c r="K166" s="212"/>
      <c r="L166" s="212"/>
    </row>
    <row r="167" spans="11:12" ht="12.75">
      <c r="K167" s="212"/>
      <c r="L167" s="212"/>
    </row>
    <row r="168" spans="11:12" ht="12.75">
      <c r="K168" s="212"/>
      <c r="L168" s="212"/>
    </row>
    <row r="169" spans="11:12" ht="12.75">
      <c r="K169" s="212"/>
      <c r="L169" s="212"/>
    </row>
    <row r="170" spans="11:12" ht="12.75">
      <c r="K170" s="212"/>
      <c r="L170" s="212"/>
    </row>
    <row r="171" spans="11:12" ht="12.75">
      <c r="K171" s="212"/>
      <c r="L171" s="212"/>
    </row>
    <row r="172" spans="11:12" ht="12.75">
      <c r="K172" s="212"/>
      <c r="L172" s="212"/>
    </row>
    <row r="173" spans="11:12" ht="12.75">
      <c r="K173" s="212"/>
      <c r="L173" s="212"/>
    </row>
    <row r="174" spans="11:12" ht="12.75">
      <c r="K174" s="212"/>
      <c r="L174" s="212"/>
    </row>
    <row r="175" spans="11:12" ht="12.75">
      <c r="K175" s="212"/>
      <c r="L175" s="212"/>
    </row>
    <row r="176" spans="11:12" ht="12.75">
      <c r="K176" s="212"/>
      <c r="L176" s="212"/>
    </row>
    <row r="177" spans="11:12" ht="12.75">
      <c r="K177" s="212"/>
      <c r="L177" s="212"/>
    </row>
    <row r="178" spans="11:12" ht="12.75">
      <c r="K178" s="212"/>
      <c r="L178" s="212"/>
    </row>
    <row r="179" spans="11:12" ht="12.75">
      <c r="K179" s="212"/>
      <c r="L179" s="212"/>
    </row>
    <row r="180" spans="11:12" ht="12.75">
      <c r="K180" s="212"/>
      <c r="L180" s="212"/>
    </row>
    <row r="181" spans="11:12" ht="12.75">
      <c r="K181" s="212"/>
      <c r="L181" s="212"/>
    </row>
    <row r="182" spans="11:12" ht="12.75">
      <c r="K182" s="212"/>
      <c r="L182" s="212"/>
    </row>
    <row r="183" spans="11:12" ht="12.75">
      <c r="K183" s="212"/>
      <c r="L183" s="212"/>
    </row>
    <row r="184" spans="11:12" ht="12.75">
      <c r="K184" s="212"/>
      <c r="L184" s="212"/>
    </row>
    <row r="185" spans="11:12" ht="12.75">
      <c r="K185" s="212"/>
      <c r="L185" s="212"/>
    </row>
    <row r="186" spans="11:12" ht="12.75">
      <c r="K186" s="212"/>
      <c r="L186" s="212"/>
    </row>
    <row r="187" spans="11:12" ht="12.75">
      <c r="K187" s="212"/>
      <c r="L187" s="212"/>
    </row>
    <row r="188" spans="11:12" ht="12.75">
      <c r="K188" s="32"/>
      <c r="L188" s="32"/>
    </row>
    <row r="189" spans="11:12" ht="12.75">
      <c r="K189" s="32"/>
      <c r="L189" s="32"/>
    </row>
    <row r="190" spans="11:12" ht="12.75">
      <c r="K190" s="32"/>
      <c r="L190" s="32"/>
    </row>
    <row r="191" spans="11:12" ht="12.75">
      <c r="K191" s="32"/>
      <c r="L191" s="32"/>
    </row>
    <row r="192" spans="11:12" ht="12.75">
      <c r="K192" s="32"/>
      <c r="L192" s="32"/>
    </row>
    <row r="193" spans="11:12" ht="12.75">
      <c r="K193" s="32"/>
      <c r="L193" s="32"/>
    </row>
    <row r="194" spans="11:12" ht="12.75">
      <c r="K194" s="32"/>
      <c r="L194" s="32"/>
    </row>
    <row r="195" spans="11:12" ht="12.75">
      <c r="K195" s="32"/>
      <c r="L195" s="32"/>
    </row>
    <row r="196" spans="11:12" ht="12.75">
      <c r="K196" s="32"/>
      <c r="L196" s="32"/>
    </row>
    <row r="197" spans="11:12" ht="12.75">
      <c r="K197" s="32"/>
      <c r="L197" s="32"/>
    </row>
    <row r="198" spans="11:12" ht="12.75">
      <c r="K198" s="32"/>
      <c r="L198" s="32"/>
    </row>
  </sheetData>
  <sheetProtection/>
  <mergeCells count="193">
    <mergeCell ref="U23:AA23"/>
    <mergeCell ref="M19:S19"/>
    <mergeCell ref="U19:AA19"/>
    <mergeCell ref="U21:W21"/>
    <mergeCell ref="U20:W20"/>
    <mergeCell ref="Y20:AA20"/>
    <mergeCell ref="Y21:AA21"/>
    <mergeCell ref="S45:X45"/>
    <mergeCell ref="Y41:AA41"/>
    <mergeCell ref="Y43:AA43"/>
    <mergeCell ref="Y45:AA45"/>
    <mergeCell ref="S41:X41"/>
    <mergeCell ref="S43:X43"/>
    <mergeCell ref="U13:AA13"/>
    <mergeCell ref="U14:AA15"/>
    <mergeCell ref="C38:L38"/>
    <mergeCell ref="M2:AB2"/>
    <mergeCell ref="E13:K13"/>
    <mergeCell ref="G14:I14"/>
    <mergeCell ref="G15:I15"/>
    <mergeCell ref="M13:S13"/>
    <mergeCell ref="A34:K34"/>
    <mergeCell ref="A13:C13"/>
    <mergeCell ref="A22:J22"/>
    <mergeCell ref="A25:H25"/>
    <mergeCell ref="I40:J40"/>
    <mergeCell ref="I41:J41"/>
    <mergeCell ref="I39:J39"/>
    <mergeCell ref="A28:H28"/>
    <mergeCell ref="A31:L31"/>
    <mergeCell ref="K39:L39"/>
    <mergeCell ref="K40:L40"/>
    <mergeCell ref="K41:L41"/>
    <mergeCell ref="K42:L42"/>
    <mergeCell ref="K43:L43"/>
    <mergeCell ref="K46:L46"/>
    <mergeCell ref="K47:L47"/>
    <mergeCell ref="K44:L44"/>
    <mergeCell ref="K45:L45"/>
    <mergeCell ref="K52:L52"/>
    <mergeCell ref="K50:L50"/>
    <mergeCell ref="K51:L51"/>
    <mergeCell ref="K48:L48"/>
    <mergeCell ref="K49:L49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K176:L176"/>
    <mergeCell ref="K184:L184"/>
    <mergeCell ref="K177:L177"/>
    <mergeCell ref="K178:L178"/>
    <mergeCell ref="K179:L179"/>
    <mergeCell ref="K180:L180"/>
    <mergeCell ref="K185:L185"/>
    <mergeCell ref="K186:L186"/>
    <mergeCell ref="K187:L187"/>
    <mergeCell ref="I47:J47"/>
    <mergeCell ref="I48:J48"/>
    <mergeCell ref="I49:J49"/>
    <mergeCell ref="I50:J50"/>
    <mergeCell ref="K181:L181"/>
    <mergeCell ref="K182:L182"/>
    <mergeCell ref="K183:L183"/>
    <mergeCell ref="C48:E48"/>
    <mergeCell ref="C40:E40"/>
    <mergeCell ref="I53:J53"/>
    <mergeCell ref="I51:J51"/>
    <mergeCell ref="I52:J52"/>
    <mergeCell ref="I46:J46"/>
    <mergeCell ref="I44:J44"/>
    <mergeCell ref="I45:J45"/>
    <mergeCell ref="I42:J42"/>
    <mergeCell ref="I43:J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28"/>
  <sheetViews>
    <sheetView zoomScale="80" zoomScaleNormal="80" zoomScalePageLayoutView="0" workbookViewId="0" topLeftCell="A1">
      <selection activeCell="AH45" sqref="AH45"/>
    </sheetView>
  </sheetViews>
  <sheetFormatPr defaultColWidth="9.140625" defaultRowHeight="12.75"/>
  <cols>
    <col min="1" max="1" width="18.8515625" style="105" customWidth="1"/>
    <col min="2" max="3" width="5.140625" style="106" customWidth="1"/>
    <col min="4" max="4" width="5.57421875" style="106" customWidth="1"/>
    <col min="5" max="5" width="5.140625" style="106" customWidth="1"/>
    <col min="6" max="6" width="6.28125" style="106" customWidth="1"/>
    <col min="7" max="7" width="5.8515625" style="106" customWidth="1"/>
    <col min="8" max="8" width="4.421875" style="106" customWidth="1"/>
    <col min="9" max="10" width="5.140625" style="106" customWidth="1"/>
    <col min="11" max="11" width="6.28125" style="106" customWidth="1"/>
    <col min="12" max="19" width="5.140625" style="106" customWidth="1"/>
    <col min="20" max="20" width="5.57421875" style="106" customWidth="1"/>
    <col min="21" max="21" width="5.140625" style="106" customWidth="1"/>
    <col min="22" max="30" width="5.57421875" style="106" customWidth="1"/>
    <col min="31" max="31" width="5.140625" style="106" customWidth="1"/>
    <col min="32" max="33" width="4.140625" style="106" customWidth="1"/>
    <col min="34" max="34" width="5.140625" style="106" customWidth="1"/>
    <col min="35" max="35" width="5.57421875" style="106" customWidth="1"/>
    <col min="36" max="36" width="4.7109375" style="106" customWidth="1"/>
    <col min="37" max="37" width="7.7109375" style="106" customWidth="1"/>
    <col min="38" max="38" width="4.8515625" style="106" customWidth="1"/>
    <col min="39" max="39" width="8.00390625" style="119" hidden="1" customWidth="1"/>
    <col min="40" max="40" width="11.57421875" style="186" hidden="1" customWidth="1"/>
    <col min="41" max="41" width="14.00390625" style="120" customWidth="1"/>
    <col min="42" max="42" width="14.8515625" style="105" customWidth="1"/>
    <col min="43" max="16384" width="9.140625" style="105" customWidth="1"/>
  </cols>
  <sheetData>
    <row r="1" spans="2:41" s="37" customFormat="1" ht="29.25">
      <c r="B1" s="38"/>
      <c r="C1" s="236" t="str">
        <f>"Calendario Laboral "&amp;A13</f>
        <v>Calendario Laboral 2010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39"/>
      <c r="AN1" s="174"/>
      <c r="AO1" s="40"/>
    </row>
    <row r="2" spans="2:41" s="37" customFormat="1" ht="29.25">
      <c r="B2" s="38"/>
      <c r="C2" s="202" t="str">
        <f>+DATOS!U14</f>
        <v>EMPRESA DE PRUEBA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39"/>
      <c r="AN2" s="174"/>
      <c r="AO2" s="40"/>
    </row>
    <row r="3" spans="2:41" s="37" customFormat="1" ht="12.7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9"/>
      <c r="AN3" s="174"/>
      <c r="AO3" s="40"/>
    </row>
    <row r="4" spans="2:41" s="37" customFormat="1" ht="12.75">
      <c r="B4" s="38"/>
      <c r="C4" s="38"/>
      <c r="D4" s="38"/>
      <c r="E4" s="38"/>
      <c r="F4" s="38"/>
      <c r="G4" s="38"/>
      <c r="H4" s="38"/>
      <c r="I4" s="38"/>
      <c r="J4" s="38"/>
      <c r="X4" s="38"/>
      <c r="Y4" s="38"/>
      <c r="Z4" s="38"/>
      <c r="AA4" s="38"/>
      <c r="AB4" s="41"/>
      <c r="AC4" s="41"/>
      <c r="AD4" s="41"/>
      <c r="AE4" s="41"/>
      <c r="AF4" s="41"/>
      <c r="AG4" s="41"/>
      <c r="AH4" s="41"/>
      <c r="AI4" s="38"/>
      <c r="AJ4" s="38"/>
      <c r="AK4" s="38"/>
      <c r="AL4" s="38"/>
      <c r="AM4" s="39"/>
      <c r="AN4" s="174"/>
      <c r="AO4" s="40"/>
    </row>
    <row r="5" spans="24:40" s="37" customFormat="1" ht="12.75">
      <c r="X5" s="191"/>
      <c r="Y5" s="191"/>
      <c r="Z5" s="191"/>
      <c r="AA5" s="159" t="s">
        <v>61</v>
      </c>
      <c r="AB5" s="160"/>
      <c r="AC5" s="160"/>
      <c r="AD5" s="161"/>
      <c r="AE5" s="203" t="s">
        <v>62</v>
      </c>
      <c r="AF5" s="204"/>
      <c r="AG5" s="205"/>
      <c r="AH5" s="165">
        <f>+DATOS!U21</f>
        <v>40343</v>
      </c>
      <c r="AI5" s="203" t="s">
        <v>63</v>
      </c>
      <c r="AJ5" s="204"/>
      <c r="AK5" s="205"/>
      <c r="AL5" s="165">
        <f>+DATOS!Y21</f>
        <v>40437</v>
      </c>
      <c r="AM5" s="174"/>
      <c r="AN5" s="40"/>
    </row>
    <row r="6" spans="12:41" s="37" customFormat="1" ht="12.75"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9"/>
      <c r="AN6" s="174"/>
      <c r="AO6" s="40"/>
    </row>
    <row r="7" spans="1:41" s="37" customFormat="1" ht="12.75">
      <c r="A7" s="192" t="s">
        <v>29</v>
      </c>
      <c r="B7" s="193">
        <f>+DATOS!A23</f>
        <v>40179</v>
      </c>
      <c r="C7" s="193">
        <f>+DATOS!B23</f>
        <v>40184</v>
      </c>
      <c r="D7" s="193">
        <f>+DATOS!C23</f>
        <v>40256</v>
      </c>
      <c r="E7" s="193">
        <f>+DATOS!D23</f>
        <v>40270</v>
      </c>
      <c r="F7" s="193">
        <f>+DATOS!E23</f>
        <v>40299</v>
      </c>
      <c r="G7" s="193">
        <f>+DATOS!F23</f>
        <v>40463</v>
      </c>
      <c r="H7" s="193">
        <f>+DATOS!G23</f>
        <v>40483</v>
      </c>
      <c r="I7" s="193">
        <f>+DATOS!H23</f>
        <v>40518</v>
      </c>
      <c r="J7" s="193">
        <f>+DATOS!I23</f>
        <v>40520</v>
      </c>
      <c r="K7" s="193">
        <f>+DATOS!J23</f>
        <v>40537</v>
      </c>
      <c r="L7" s="193"/>
      <c r="M7" s="193"/>
      <c r="N7" s="193"/>
      <c r="O7" s="194"/>
      <c r="P7" s="195"/>
      <c r="Q7" s="194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38"/>
      <c r="AI7" s="38"/>
      <c r="AJ7" s="38"/>
      <c r="AK7" s="38"/>
      <c r="AL7" s="38"/>
      <c r="AM7" s="39"/>
      <c r="AN7" s="174"/>
      <c r="AO7" s="40"/>
    </row>
    <row r="8" spans="1:62" s="37" customFormat="1" ht="12.75">
      <c r="A8" s="192" t="s">
        <v>30</v>
      </c>
      <c r="B8" s="196">
        <f>+DATOS!A26</f>
        <v>40273</v>
      </c>
      <c r="C8" s="196">
        <f>+DATOS!B26</f>
        <v>40460</v>
      </c>
      <c r="D8" s="196"/>
      <c r="E8" s="196"/>
      <c r="F8" s="196"/>
      <c r="G8" s="196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8"/>
      <c r="AB8" s="198"/>
      <c r="AC8" s="198"/>
      <c r="AD8" s="198"/>
      <c r="AE8" s="198"/>
      <c r="AF8" s="198"/>
      <c r="AG8" s="198"/>
      <c r="AH8" s="45"/>
      <c r="AI8" s="45"/>
      <c r="AJ8" s="45"/>
      <c r="AK8" s="45"/>
      <c r="AL8" s="45"/>
      <c r="AM8" s="46"/>
      <c r="AN8" s="175"/>
      <c r="AO8" s="47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</row>
    <row r="9" spans="1:62" s="37" customFormat="1" ht="13.5" customHeight="1">
      <c r="A9" s="192" t="s">
        <v>31</v>
      </c>
      <c r="B9" s="196">
        <f>+DATOS!A29</f>
        <v>40200</v>
      </c>
      <c r="C9" s="196">
        <f>+DATOS!B29</f>
        <v>40280</v>
      </c>
      <c r="D9" s="196"/>
      <c r="E9" s="196"/>
      <c r="F9" s="196"/>
      <c r="G9" s="1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  <c r="AB9" s="198"/>
      <c r="AC9" s="198"/>
      <c r="AD9" s="198"/>
      <c r="AE9" s="198"/>
      <c r="AF9" s="198"/>
      <c r="AG9" s="198"/>
      <c r="AH9" s="45"/>
      <c r="AI9" s="45"/>
      <c r="AJ9" s="45"/>
      <c r="AK9" s="45"/>
      <c r="AL9" s="45"/>
      <c r="AM9" s="46"/>
      <c r="AN9" s="175"/>
      <c r="AO9" s="47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</row>
    <row r="10" spans="1:62" s="37" customFormat="1" ht="12.75">
      <c r="A10" s="192" t="s">
        <v>22</v>
      </c>
      <c r="B10" s="196">
        <f>+DATOS!A32</f>
        <v>0</v>
      </c>
      <c r="C10" s="196">
        <f>+DATOS!B32</f>
        <v>0</v>
      </c>
      <c r="D10" s="196">
        <f>+DATOS!C32</f>
        <v>0</v>
      </c>
      <c r="E10" s="196">
        <f>+DATOS!D32</f>
        <v>0</v>
      </c>
      <c r="F10" s="196">
        <f>+DATOS!E32</f>
        <v>0</v>
      </c>
      <c r="G10" s="196">
        <f>+DATOS!F32</f>
        <v>0</v>
      </c>
      <c r="H10" s="196">
        <f>+DATOS!G32</f>
        <v>0</v>
      </c>
      <c r="I10" s="196">
        <f>+DATOS!H32</f>
        <v>0</v>
      </c>
      <c r="J10" s="196">
        <f>+DATOS!I32</f>
        <v>0</v>
      </c>
      <c r="K10" s="196">
        <f>+DATOS!J32</f>
        <v>0</v>
      </c>
      <c r="L10" s="196">
        <f>+DATOS!K32</f>
        <v>0</v>
      </c>
      <c r="M10" s="196">
        <f>+DATOS!L32</f>
        <v>0</v>
      </c>
      <c r="N10" s="196">
        <f>+DATOS!M32</f>
        <v>0</v>
      </c>
      <c r="O10" s="196">
        <f>+DATOS!N32</f>
        <v>0</v>
      </c>
      <c r="P10" s="196">
        <f>+DATOS!O32</f>
        <v>0</v>
      </c>
      <c r="Q10" s="196">
        <f>+DATOS!P32</f>
        <v>0</v>
      </c>
      <c r="R10" s="196">
        <f>+DATOS!Q32</f>
        <v>0</v>
      </c>
      <c r="S10" s="196">
        <f>+DATOS!R32</f>
        <v>0</v>
      </c>
      <c r="T10" s="196">
        <f>+DATOS!S32</f>
        <v>0</v>
      </c>
      <c r="U10" s="196">
        <f>+DATOS!T32</f>
        <v>0</v>
      </c>
      <c r="V10" s="196">
        <f>+DATOS!U32</f>
        <v>0</v>
      </c>
      <c r="W10" s="196">
        <f>+DATOS!V32</f>
        <v>0</v>
      </c>
      <c r="X10" s="196">
        <f>+DATOS!W32</f>
        <v>0</v>
      </c>
      <c r="Y10" s="196">
        <f>+DATOS!X32</f>
        <v>0</v>
      </c>
      <c r="Z10" s="196">
        <f>+DATOS!Y32</f>
        <v>0</v>
      </c>
      <c r="AA10" s="196">
        <f>+DATOS!Z32</f>
        <v>0</v>
      </c>
      <c r="AB10" s="196">
        <f>+DATOS!AA32</f>
        <v>0</v>
      </c>
      <c r="AC10" s="196">
        <f>+DATOS!AB32</f>
        <v>0</v>
      </c>
      <c r="AD10" s="196">
        <f>+DATOS!AC32</f>
        <v>0</v>
      </c>
      <c r="AE10" s="196">
        <f>+DATOS!AD32</f>
        <v>0</v>
      </c>
      <c r="AF10" s="196">
        <f>+DATOS!AE32</f>
        <v>0</v>
      </c>
      <c r="AG10" s="196">
        <f>+DATOS!AF32</f>
        <v>0</v>
      </c>
      <c r="AH10" s="45"/>
      <c r="AI10" s="45"/>
      <c r="AJ10" s="45"/>
      <c r="AK10" s="45"/>
      <c r="AL10" s="45"/>
      <c r="AM10" s="46"/>
      <c r="AN10" s="175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</row>
    <row r="11" spans="1:62" s="37" customFormat="1" ht="12.75">
      <c r="A11" s="192" t="s">
        <v>4</v>
      </c>
      <c r="B11" s="196">
        <f>+DATOS!A35</f>
        <v>0</v>
      </c>
      <c r="C11" s="196">
        <f>+DATOS!B35</f>
        <v>0</v>
      </c>
      <c r="D11" s="196">
        <f>+DATOS!C35</f>
        <v>0</v>
      </c>
      <c r="E11" s="196">
        <f>+DATOS!D35</f>
        <v>0</v>
      </c>
      <c r="F11" s="196">
        <f>+DATOS!E35</f>
        <v>0</v>
      </c>
      <c r="G11" s="196">
        <f>+DATOS!F35</f>
        <v>0</v>
      </c>
      <c r="H11" s="196">
        <f>+DATOS!G35</f>
        <v>0</v>
      </c>
      <c r="I11" s="196">
        <f>+DATOS!H35</f>
        <v>0</v>
      </c>
      <c r="J11" s="196">
        <f>+DATOS!I35</f>
        <v>0</v>
      </c>
      <c r="K11" s="196">
        <f>+DATOS!J35</f>
        <v>0</v>
      </c>
      <c r="L11" s="196">
        <f>+DATOS!K35</f>
        <v>0</v>
      </c>
      <c r="M11" s="196">
        <f>+DATOS!L35</f>
        <v>0</v>
      </c>
      <c r="N11" s="196">
        <f>+DATOS!M35</f>
        <v>0</v>
      </c>
      <c r="O11" s="196">
        <f>+DATOS!N35</f>
        <v>0</v>
      </c>
      <c r="P11" s="196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8"/>
      <c r="AB11" s="198"/>
      <c r="AC11" s="198"/>
      <c r="AD11" s="198"/>
      <c r="AE11" s="198"/>
      <c r="AF11" s="198"/>
      <c r="AG11" s="198"/>
      <c r="AH11" s="45"/>
      <c r="AI11" s="45"/>
      <c r="AJ11" s="45"/>
      <c r="AK11" s="45"/>
      <c r="AL11" s="45"/>
      <c r="AM11" s="46"/>
      <c r="AN11" s="175"/>
      <c r="AO11" s="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</row>
    <row r="12" spans="1:62" s="37" customFormat="1" ht="12.75">
      <c r="A12" s="49"/>
      <c r="B12" s="50"/>
      <c r="C12" s="50"/>
      <c r="D12" s="50"/>
      <c r="E12" s="50"/>
      <c r="F12" s="50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6"/>
      <c r="AN12" s="175"/>
      <c r="AO12" s="47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</row>
    <row r="13" spans="1:41" s="57" customFormat="1" ht="23.25" customHeight="1">
      <c r="A13" s="52">
        <f>IF(DATOS!$C$15=1,DATOS!A15,DATOS!A15&amp;"-"&amp;DATOS!A15+1)</f>
        <v>2010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/>
      <c r="AN13" s="176"/>
      <c r="AO13" s="56"/>
    </row>
    <row r="14" spans="1:41" s="63" customFormat="1" ht="14.25" customHeight="1">
      <c r="A14" s="79"/>
      <c r="B14" s="58" t="str">
        <f>IF(DATOS!$A$17=2,"L","D")</f>
        <v>L</v>
      </c>
      <c r="C14" s="59" t="str">
        <f>IF(DATOS!$A$17=2,"M","L")</f>
        <v>M</v>
      </c>
      <c r="D14" s="59" t="str">
        <f>IF(DATOS!$A$17=2,"X","M")</f>
        <v>X</v>
      </c>
      <c r="E14" s="59" t="str">
        <f>IF(DATOS!$A$17=2,"J","X")</f>
        <v>J</v>
      </c>
      <c r="F14" s="59" t="str">
        <f>IF(DATOS!$A$17=2,"V","J")</f>
        <v>V</v>
      </c>
      <c r="G14" s="59" t="str">
        <f>IF(DATOS!$A$17=2,"S","V")</f>
        <v>S</v>
      </c>
      <c r="H14" s="60" t="str">
        <f>IF(DATOS!$A$17=2,"D","S")</f>
        <v>D</v>
      </c>
      <c r="I14" s="58" t="str">
        <f>IF(DATOS!$A$17=2,"L","D")</f>
        <v>L</v>
      </c>
      <c r="J14" s="59" t="str">
        <f>IF(DATOS!$A$17=2,"M","L")</f>
        <v>M</v>
      </c>
      <c r="K14" s="59" t="str">
        <f>IF(DATOS!$A$17=2,"X","M")</f>
        <v>X</v>
      </c>
      <c r="L14" s="59" t="str">
        <f>IF(DATOS!$A$17=2,"J","X")</f>
        <v>J</v>
      </c>
      <c r="M14" s="59" t="str">
        <f>IF(DATOS!$A$17=2,"V","J")</f>
        <v>V</v>
      </c>
      <c r="N14" s="59" t="str">
        <f>IF(DATOS!$A$17=2,"S","V")</f>
        <v>S</v>
      </c>
      <c r="O14" s="60" t="str">
        <f>IF(DATOS!$A$17=2,"D","S")</f>
        <v>D</v>
      </c>
      <c r="P14" s="58" t="str">
        <f>IF(DATOS!$A$17=2,"L","D")</f>
        <v>L</v>
      </c>
      <c r="Q14" s="59" t="str">
        <f>IF(DATOS!$A$17=2,"M","L")</f>
        <v>M</v>
      </c>
      <c r="R14" s="59" t="str">
        <f>IF(DATOS!$A$17=2,"X","M")</f>
        <v>X</v>
      </c>
      <c r="S14" s="59" t="str">
        <f>IF(DATOS!$A$17=2,"J","X")</f>
        <v>J</v>
      </c>
      <c r="T14" s="59" t="str">
        <f>IF(DATOS!$A$17=2,"V","J")</f>
        <v>V</v>
      </c>
      <c r="U14" s="59" t="str">
        <f>IF(DATOS!$A$17=2,"S","V")</f>
        <v>S</v>
      </c>
      <c r="V14" s="60" t="str">
        <f>IF(DATOS!$A$17=2,"D","S")</f>
        <v>D</v>
      </c>
      <c r="W14" s="58" t="str">
        <f>IF(DATOS!$A$17=2,"L","D")</f>
        <v>L</v>
      </c>
      <c r="X14" s="59" t="str">
        <f>IF(DATOS!$A$17=2,"M","L")</f>
        <v>M</v>
      </c>
      <c r="Y14" s="59" t="str">
        <f>IF(DATOS!$A$17=2,"X","M")</f>
        <v>X</v>
      </c>
      <c r="Z14" s="59" t="str">
        <f>IF(DATOS!$A$17=2,"J","X")</f>
        <v>J</v>
      </c>
      <c r="AA14" s="59" t="str">
        <f>IF(DATOS!$A$17=2,"V","J")</f>
        <v>V</v>
      </c>
      <c r="AB14" s="59" t="str">
        <f>IF(DATOS!$A$17=2,"S","V")</f>
        <v>S</v>
      </c>
      <c r="AC14" s="60" t="str">
        <f>IF(DATOS!$A$17=2,"D","S")</f>
        <v>D</v>
      </c>
      <c r="AD14" s="58" t="str">
        <f>IF(DATOS!$A$17=2,"L","D")</f>
        <v>L</v>
      </c>
      <c r="AE14" s="59" t="str">
        <f>IF(DATOS!$A$17=2,"M","L")</f>
        <v>M</v>
      </c>
      <c r="AF14" s="59" t="str">
        <f>IF(DATOS!$A$17=2,"X","M")</f>
        <v>X</v>
      </c>
      <c r="AG14" s="59" t="str">
        <f>IF(DATOS!$A$17=2,"J","X")</f>
        <v>J</v>
      </c>
      <c r="AH14" s="59" t="str">
        <f>IF(DATOS!$A$17=2,"V","J")</f>
        <v>V</v>
      </c>
      <c r="AI14" s="59" t="str">
        <f>IF(DATOS!$A$17=2,"S","V")</f>
        <v>S</v>
      </c>
      <c r="AJ14" s="60" t="str">
        <f>IF(DATOS!$A$17=2,"D","S")</f>
        <v>D</v>
      </c>
      <c r="AK14" s="58" t="str">
        <f>IF(DATOS!$A$17=2,"L","D")</f>
        <v>L</v>
      </c>
      <c r="AL14" s="59" t="str">
        <f>IF(DATOS!$A$17=2,"M","L")</f>
        <v>M</v>
      </c>
      <c r="AM14" s="61"/>
      <c r="AN14" s="177"/>
      <c r="AO14" s="62"/>
    </row>
    <row r="15" spans="1:43" s="63" customFormat="1" ht="15.75">
      <c r="A15" s="64">
        <f>DATE(DATOS!$A$15,DATOS!$C$15,1)</f>
        <v>40179</v>
      </c>
      <c r="B15" s="65">
        <f>IF(MONTH($A15)&lt;&gt;MONTH($A15-WEEKDAY($A15,DATOS!$A$17)+(COLUMN(B15)-COLUMN($B15)+1)),"",$A15-WEEKDAY($A15,DATOS!$A$17)+(COLUMN(B15)-COLUMN($B15)+1))</f>
      </c>
      <c r="C15" s="66">
        <f>IF(MONTH($A15)&lt;&gt;MONTH($A15-WEEKDAY($A15,DATOS!$A$17)+(COLUMN(C15)-COLUMN($B15)+1)),"",$A15-WEEKDAY($A15,DATOS!$A$17)+(COLUMN(C15)-COLUMN($B15)+1))</f>
      </c>
      <c r="D15" s="66">
        <f>IF(MONTH($A15)&lt;&gt;MONTH($A15-WEEKDAY($A15,DATOS!$A$17)+(COLUMN(D15)-COLUMN($B15)+1)),"",$A15-WEEKDAY($A15,DATOS!$A$17)+(COLUMN(D15)-COLUMN($B15)+1))</f>
      </c>
      <c r="E15" s="66">
        <f>IF(MONTH($A15)&lt;&gt;MONTH($A15-WEEKDAY($A15,DATOS!$A$17)+(COLUMN(E15)-COLUMN($B15)+1)),"",$A15-WEEKDAY($A15,DATOS!$A$17)+(COLUMN(E15)-COLUMN($B15)+1))</f>
      </c>
      <c r="F15" s="66">
        <f>IF(MONTH($A15)&lt;&gt;MONTH($A15-WEEKDAY($A15,DATOS!$A$17)+(COLUMN(F15)-COLUMN($B15)+1)),"",$A15-WEEKDAY($A15,DATOS!$A$17)+(COLUMN(F15)-COLUMN($B15)+1))</f>
        <v>40179</v>
      </c>
      <c r="G15" s="66">
        <f>IF(MONTH($A15)&lt;&gt;MONTH($A15-WEEKDAY($A15,DATOS!$A$17)+(COLUMN(G15)-COLUMN($B15)+1)),"",$A15-WEEKDAY($A15,DATOS!$A$17)+(COLUMN(G15)-COLUMN($B15)+1))</f>
        <v>40180</v>
      </c>
      <c r="H15" s="66">
        <f>IF(MONTH($A15)&lt;&gt;MONTH($A15-WEEKDAY($A15,DATOS!$A$17)+(COLUMN(H15)-COLUMN($B15)+1)),"",$A15-WEEKDAY($A15,DATOS!$A$17)+(COLUMN(H15)-COLUMN($B15)+1))</f>
        <v>40181</v>
      </c>
      <c r="I15" s="65">
        <f>IF(MONTH($A15)&lt;&gt;MONTH($A15-WEEKDAY($A15,DATOS!$A$17)+(COLUMN(I15)-COLUMN($B15)+1)),"",$A15-WEEKDAY($A15,DATOS!$A$17)+(COLUMN(I15)-COLUMN($B15)+1))</f>
        <v>40182</v>
      </c>
      <c r="J15" s="66">
        <f>IF(MONTH($A15)&lt;&gt;MONTH($A15-WEEKDAY($A15,DATOS!$A$17)+(COLUMN(J15)-COLUMN($B15)+1)),"",$A15-WEEKDAY($A15,DATOS!$A$17)+(COLUMN(J15)-COLUMN($B15)+1))</f>
        <v>40183</v>
      </c>
      <c r="K15" s="66">
        <f>IF(MONTH($A15)&lt;&gt;MONTH($A15-WEEKDAY($A15,DATOS!$A$17)+(COLUMN(K15)-COLUMN($B15)+1)),"",$A15-WEEKDAY($A15,DATOS!$A$17)+(COLUMN(K15)-COLUMN($B15)+1))</f>
        <v>40184</v>
      </c>
      <c r="L15" s="66">
        <f>IF(MONTH($A15)&lt;&gt;MONTH($A15-WEEKDAY($A15,DATOS!$A$17)+(COLUMN(L15)-COLUMN($B15)+1)),"",$A15-WEEKDAY($A15,DATOS!$A$17)+(COLUMN(L15)-COLUMN($B15)+1))</f>
        <v>40185</v>
      </c>
      <c r="M15" s="66">
        <f>IF(MONTH($A15)&lt;&gt;MONTH($A15-WEEKDAY($A15,DATOS!$A$17)+(COLUMN(M15)-COLUMN($B15)+1)),"",$A15-WEEKDAY($A15,DATOS!$A$17)+(COLUMN(M15)-COLUMN($B15)+1))</f>
        <v>40186</v>
      </c>
      <c r="N15" s="66">
        <f>IF(MONTH($A15)&lt;&gt;MONTH($A15-WEEKDAY($A15,DATOS!$A$17)+(COLUMN(N15)-COLUMN($B15)+1)),"",$A15-WEEKDAY($A15,DATOS!$A$17)+(COLUMN(N15)-COLUMN($B15)+1))</f>
        <v>40187</v>
      </c>
      <c r="O15" s="66">
        <f>IF(MONTH($A15)&lt;&gt;MONTH($A15-WEEKDAY($A15,DATOS!$A$17)+(COLUMN(O15)-COLUMN($B15)+1)),"",$A15-WEEKDAY($A15,DATOS!$A$17)+(COLUMN(O15)-COLUMN($B15)+1))</f>
        <v>40188</v>
      </c>
      <c r="P15" s="65">
        <f>IF(MONTH($A15)&lt;&gt;MONTH($A15-WEEKDAY($A15,DATOS!$A$17)+(COLUMN(P15)-COLUMN($B15)+1)),"",$A15-WEEKDAY($A15,DATOS!$A$17)+(COLUMN(P15)-COLUMN($B15)+1))</f>
        <v>40189</v>
      </c>
      <c r="Q15" s="66">
        <f>IF(MONTH($A15)&lt;&gt;MONTH($A15-WEEKDAY($A15,DATOS!$A$17)+(COLUMN(Q15)-COLUMN($B15)+1)),"",$A15-WEEKDAY($A15,DATOS!$A$17)+(COLUMN(Q15)-COLUMN($B15)+1))</f>
        <v>40190</v>
      </c>
      <c r="R15" s="66">
        <f>IF(MONTH($A15)&lt;&gt;MONTH($A15-WEEKDAY($A15,DATOS!$A$17)+(COLUMN(R15)-COLUMN($B15)+1)),"",$A15-WEEKDAY($A15,DATOS!$A$17)+(COLUMN(R15)-COLUMN($B15)+1))</f>
        <v>40191</v>
      </c>
      <c r="S15" s="66">
        <f>IF(MONTH($A15)&lt;&gt;MONTH($A15-WEEKDAY($A15,DATOS!$A$17)+(COLUMN(S15)-COLUMN($B15)+1)),"",$A15-WEEKDAY($A15,DATOS!$A$17)+(COLUMN(S15)-COLUMN($B15)+1))</f>
        <v>40192</v>
      </c>
      <c r="T15" s="66">
        <f>IF(MONTH($A15)&lt;&gt;MONTH($A15-WEEKDAY($A15,DATOS!$A$17)+(COLUMN(T15)-COLUMN($B15)+1)),"",$A15-WEEKDAY($A15,DATOS!$A$17)+(COLUMN(T15)-COLUMN($B15)+1))</f>
        <v>40193</v>
      </c>
      <c r="U15" s="66">
        <f>IF(MONTH($A15)&lt;&gt;MONTH($A15-WEEKDAY($A15,DATOS!$A$17)+(COLUMN(U15)-COLUMN($B15)+1)),"",$A15-WEEKDAY($A15,DATOS!$A$17)+(COLUMN(U15)-COLUMN($B15)+1))</f>
        <v>40194</v>
      </c>
      <c r="V15" s="66">
        <f>IF(MONTH($A15)&lt;&gt;MONTH($A15-WEEKDAY($A15,DATOS!$A$17)+(COLUMN(V15)-COLUMN($B15)+1)),"",$A15-WEEKDAY($A15,DATOS!$A$17)+(COLUMN(V15)-COLUMN($B15)+1))</f>
        <v>40195</v>
      </c>
      <c r="W15" s="65">
        <f>IF(MONTH($A15)&lt;&gt;MONTH($A15-WEEKDAY($A15,DATOS!$A$17)+(COLUMN(W15)-COLUMN($B15)+1)),"",$A15-WEEKDAY($A15,DATOS!$A$17)+(COLUMN(W15)-COLUMN($B15)+1))</f>
        <v>40196</v>
      </c>
      <c r="X15" s="66">
        <f>IF(MONTH($A15)&lt;&gt;MONTH($A15-WEEKDAY($A15,DATOS!$A$17)+(COLUMN(X15)-COLUMN($B15)+1)),"",$A15-WEEKDAY($A15,DATOS!$A$17)+(COLUMN(X15)-COLUMN($B15)+1))</f>
        <v>40197</v>
      </c>
      <c r="Y15" s="66">
        <f>IF(MONTH($A15)&lt;&gt;MONTH($A15-WEEKDAY($A15,DATOS!$A$17)+(COLUMN(Y15)-COLUMN($B15)+1)),"",$A15-WEEKDAY($A15,DATOS!$A$17)+(COLUMN(Y15)-COLUMN($B15)+1))</f>
        <v>40198</v>
      </c>
      <c r="Z15" s="66">
        <f>IF(MONTH($A15)&lt;&gt;MONTH($A15-WEEKDAY($A15,DATOS!$A$17)+(COLUMN(Z15)-COLUMN($B15)+1)),"",$A15-WEEKDAY($A15,DATOS!$A$17)+(COLUMN(Z15)-COLUMN($B15)+1))</f>
        <v>40199</v>
      </c>
      <c r="AA15" s="66">
        <f>IF(MONTH($A15)&lt;&gt;MONTH($A15-WEEKDAY($A15,DATOS!$A$17)+(COLUMN(AA15)-COLUMN($B15)+1)),"",$A15-WEEKDAY($A15,DATOS!$A$17)+(COLUMN(AA15)-COLUMN($B15)+1))</f>
        <v>40200</v>
      </c>
      <c r="AB15" s="66">
        <f>IF(MONTH($A15)&lt;&gt;MONTH($A15-WEEKDAY($A15,DATOS!$A$17)+(COLUMN(AB15)-COLUMN($B15)+1)),"",$A15-WEEKDAY($A15,DATOS!$A$17)+(COLUMN(AB15)-COLUMN($B15)+1))</f>
        <v>40201</v>
      </c>
      <c r="AC15" s="66">
        <f>IF(MONTH($A15)&lt;&gt;MONTH($A15-WEEKDAY($A15,DATOS!$A$17)+(COLUMN(AC15)-COLUMN($B15)+1)),"",$A15-WEEKDAY($A15,DATOS!$A$17)+(COLUMN(AC15)-COLUMN($B15)+1))</f>
        <v>40202</v>
      </c>
      <c r="AD15" s="65">
        <f>IF(MONTH($A15)&lt;&gt;MONTH($A15-WEEKDAY($A15,DATOS!$A$17)+(COLUMN(AD15)-COLUMN($B15)+1)),"",$A15-WEEKDAY($A15,DATOS!$A$17)+(COLUMN(AD15)-COLUMN($B15)+1))</f>
        <v>40203</v>
      </c>
      <c r="AE15" s="66">
        <f>IF(MONTH($A15)&lt;&gt;MONTH($A15-WEEKDAY($A15,DATOS!$A$17)+(COLUMN(AE15)-COLUMN($B15)+1)),"",$A15-WEEKDAY($A15,DATOS!$A$17)+(COLUMN(AE15)-COLUMN($B15)+1))</f>
        <v>40204</v>
      </c>
      <c r="AF15" s="66">
        <f>IF(MONTH($A15)&lt;&gt;MONTH($A15-WEEKDAY($A15,DATOS!$A$17)+(COLUMN(AF15)-COLUMN($B15)+1)),"",$A15-WEEKDAY($A15,DATOS!$A$17)+(COLUMN(AF15)-COLUMN($B15)+1))</f>
        <v>40205</v>
      </c>
      <c r="AG15" s="66">
        <f>IF(MONTH($A15)&lt;&gt;MONTH($A15-WEEKDAY($A15,DATOS!$A$17)+(COLUMN(AG15)-COLUMN($B15)+1)),"",$A15-WEEKDAY($A15,DATOS!$A$17)+(COLUMN(AG15)-COLUMN($B15)+1))</f>
        <v>40206</v>
      </c>
      <c r="AH15" s="66">
        <f>IF(MONTH($A15)&lt;&gt;MONTH($A15-WEEKDAY($A15,DATOS!$A$17)+(COLUMN(AH15)-COLUMN($B15)+1)),"",$A15-WEEKDAY($A15,DATOS!$A$17)+(COLUMN(AH15)-COLUMN($B15)+1))</f>
        <v>40207</v>
      </c>
      <c r="AI15" s="66">
        <f>IF(MONTH($A15)&lt;&gt;MONTH($A15-WEEKDAY($A15,DATOS!$A$17)+(COLUMN(AI15)-COLUMN($B15)+1)),"",$A15-WEEKDAY($A15,DATOS!$A$17)+(COLUMN(AI15)-COLUMN($B15)+1))</f>
        <v>40208</v>
      </c>
      <c r="AJ15" s="66">
        <f>IF(MONTH($A15)&lt;&gt;MONTH($A15-WEEKDAY($A15,DATOS!$A$17)+(COLUMN(AJ15)-COLUMN($B15)+1)),"",$A15-WEEKDAY($A15,DATOS!$A$17)+(COLUMN(AJ15)-COLUMN($B15)+1))</f>
        <v>40209</v>
      </c>
      <c r="AK15" s="65">
        <f>IF(MONTH($A15)&lt;&gt;MONTH($A15-WEEKDAY($A15,DATOS!$A$17)+(COLUMN(AK15)-COLUMN($B15)+1)),"",$A15-WEEKDAY($A15,DATOS!$A$17)+(COLUMN(AK15)-COLUMN($B15)+1))</f>
      </c>
      <c r="AL15" s="67">
        <f>IF(MONTH($A15)&lt;&gt;MONTH($A15-WEEKDAY($A15,DATOS!$A$17)+(COLUMN(AL15)-COLUMN($B15)+1)),"",$A15-WEEKDAY($A15,DATOS!$A$17)+(COLUMN(AL15)-COLUMN($B15)+1))</f>
      </c>
      <c r="AM15" s="61"/>
      <c r="AN15" s="78"/>
      <c r="AO15" s="68"/>
      <c r="AP15" s="69"/>
      <c r="AQ15" s="69"/>
    </row>
    <row r="16" spans="1:80" s="76" customFormat="1" ht="15" customHeight="1">
      <c r="A16" s="70"/>
      <c r="B16" s="71">
        <f>IF(B15="","",IF(COUNTIF($B$7:$K$7,B15)+COUNTIF($B$8:$C$8,B15)+COUNTIF($B$9:$C$9,B15)+COUNTIF($B$10:$AG$10,B15)+COUNTIF($B$11:$O$11,B15),0,IF(AND(B15&gt;=$AH$5,B15&lt;=$AL$5),DATOS!$M$21,DATOS!$M$15)))</f>
      </c>
      <c r="C16" s="72">
        <f>IF(C15="","",IF(COUNTIF($B$7:$K$7,C15)+COUNTIF($B$8:$C$8,C15)+COUNTIF($B$9:$C$9,C15)+COUNTIF($B$10:$AG$10,C15)+COUNTIF($B$11:$O$11,C15),0,IF(AND(C15&gt;=$AH$5,C15&lt;=$AL$5),DATOS!$N$21,DATOS!$N$15)))</f>
      </c>
      <c r="D16" s="72">
        <f>IF(D15="","",IF(COUNTIF($B$7:$K$7,D15)+COUNTIF($B$8:$C$8,D15)+COUNTIF($B$9:$C$9,D15)+COUNTIF($B$10:$AG$10,D15)+COUNTIF($B$11:$O$11,D15),0,IF(AND(D15&gt;=$AH$5,D15&lt;=$AL$5),DATOS!$O$21,DATOS!$O$15)))</f>
      </c>
      <c r="E16" s="72">
        <f>IF(E15="","",IF(COUNTIF($B$7:$K$7,E15)+COUNTIF($B$8:$C$8,E15)+COUNTIF($B$9:$C$9,E15)+COUNTIF($B$10:$AG$10,E15)+COUNTIF($B$11:$O$11,E15),0,IF(AND(E15&gt;=$AH$5,E15&lt;=$AL$5),DATOS!$P$21,DATOS!$P$15)))</f>
      </c>
      <c r="F16" s="72">
        <f>IF(F15="","",IF(COUNTIF($B$7:$K$7,F15)+COUNTIF($B$8:$C$8,F15)+COUNTIF($B$9:$C$9,F15)+COUNTIF($B$10:$AG$10,F15)+COUNTIF($B$11:$O$11,F15),0,IF(AND(F15&gt;=$AH$5,F15&lt;=$AL$5),DATOS!$Q$21,DATOS!$Q$15)))</f>
        <v>0</v>
      </c>
      <c r="G16" s="72">
        <f>IF(G15="","",IF(COUNTIF($B$7:$K$7,G15)+COUNTIF($B$8:$C$8,G15)+COUNTIF($B$9:$C$9,G15)+COUNTIF($B$10:$AG$10,G15)+COUNTIF($B$11:$O$11,G15),0,IF(AND(G15&gt;=$AH$5,G15&lt;=$AL$5),DATOS!$R$21,DATOS!$R$15)))</f>
        <v>0</v>
      </c>
      <c r="H16" s="72">
        <f>IF(H15="","",IF(COUNTIF($B$7:$K$7,H15)+COUNTIF($B$8:$C$8,H15)+COUNTIF($B$9:$C$9,H15)+COUNTIF($B$10:$AG$10,H15)+COUNTIF($B$11:$O$11,H15),0,IF(AND(H15&gt;=$AH$5,H15&lt;=$AL$5),DATOS!$S$21,DATOS!$S$15)))</f>
        <v>0</v>
      </c>
      <c r="I16" s="71">
        <f>IF(I15="","",IF(COUNTIF($B$7:$K$7,I15)+COUNTIF($B$8:$C$8,I15)+COUNTIF($B$9:$C$9,I15)+COUNTIF($B$10:$AG$10,I15)+COUNTIF($B$11:$O$11,I15),0,IF(AND(I15&gt;=$AH$5,I15&lt;=$AL$5),DATOS!$M$21,DATOS!$M$15)))</f>
        <v>0.3333333333333333</v>
      </c>
      <c r="J16" s="72">
        <f>IF(J15="","",IF(COUNTIF($B$7:$K$7,J15)+COUNTIF($B$8:$C$8,J15)+COUNTIF($B$9:$C$9,J15)+COUNTIF($B$10:$AG$10,J15)+COUNTIF($B$11:$O$11,J15),0,IF(AND(J15&gt;=$AH$5,J15&lt;=$AL$5),DATOS!$N$21,DATOS!$N$15)))</f>
        <v>0.3333333333333333</v>
      </c>
      <c r="K16" s="72">
        <f>IF(K15="","",IF(COUNTIF($B$7:$K$7,K15)+COUNTIF($B$8:$C$8,K15)+COUNTIF($B$9:$C$9,K15)+COUNTIF($B$10:$AG$10,K15)+COUNTIF($B$11:$O$11,K15),0,IF(AND(K15&gt;=$AH$5,K15&lt;=$AL$5),DATOS!$O$21,DATOS!$O$15)))</f>
        <v>0</v>
      </c>
      <c r="L16" s="72">
        <f>IF(L15="","",IF(COUNTIF($B$7:$K$7,L15)+COUNTIF($B$8:$C$8,L15)+COUNTIF($B$9:$C$9,L15)+COUNTIF($B$10:$AG$10,L15)+COUNTIF($B$11:$O$11,L15),0,IF(AND(L15&gt;=$AH$5,L15&lt;=$AL$5),DATOS!$P$21,DATOS!$P$15)))</f>
        <v>0.3333333333333333</v>
      </c>
      <c r="M16" s="72">
        <f>IF(M15="","",IF(COUNTIF($B$7:$K$7,M15)+COUNTIF($B$8:$C$8,M15)+COUNTIF($B$9:$C$9,M15)+COUNTIF($B$10:$AG$10,M15)+COUNTIF($B$11:$O$11,M15),0,IF(AND(M15&gt;=$AH$5,M15&lt;=$AL$5),DATOS!$Q$21,DATOS!$Q$15)))</f>
        <v>0.20833333333333334</v>
      </c>
      <c r="N16" s="72">
        <f>IF(N15="","",IF(COUNTIF($B$7:$K$7,N15)+COUNTIF($B$8:$C$8,N15)+COUNTIF($B$9:$C$9,N15)+COUNTIF($B$10:$AG$10,N15)+COUNTIF($B$11:$O$11,N15),0,IF(AND(N15&gt;=$AH$5,N15&lt;=$AL$5),DATOS!$R$21,DATOS!$R$15)))</f>
        <v>0</v>
      </c>
      <c r="O16" s="72">
        <f>IF(O15="","",IF(COUNTIF($B$7:$K$7,O15)+COUNTIF($B$8:$C$8,O15)+COUNTIF($B$9:$C$9,O15)+COUNTIF($B$10:$AG$10,O15)+COUNTIF($B$11:$O$11,O15),0,IF(AND(O15&gt;=$AH$5,O15&lt;=$AL$5),DATOS!$S$21,DATOS!$S$15)))</f>
        <v>0</v>
      </c>
      <c r="P16" s="71">
        <f>IF(P15="","",IF(COUNTIF($B$7:$K$7,P15)+COUNTIF($B$8:$C$8,P15)+COUNTIF($B$9:$C$9,P15)+COUNTIF($B$10:$AG$10,P15)+COUNTIF($B$11:$O$11,P15),0,IF(AND(P15&gt;=$AH$5,P15&lt;=$AL$5),DATOS!$M$21,DATOS!$M$15)))</f>
        <v>0.3333333333333333</v>
      </c>
      <c r="Q16" s="72">
        <f>IF(Q15="","",IF(COUNTIF($B$7:$K$7,Q15)+COUNTIF($B$8:$C$8,Q15)+COUNTIF($B$9:$C$9,Q15)+COUNTIF($B$10:$AG$10,Q15)+COUNTIF($B$11:$O$11,Q15),0,IF(AND(Q15&gt;=$AH$5,Q15&lt;=$AL$5),DATOS!$N$21,DATOS!$N$15)))</f>
        <v>0.3333333333333333</v>
      </c>
      <c r="R16" s="72">
        <f>IF(R15="","",IF(COUNTIF($B$7:$K$7,R15)+COUNTIF($B$8:$C$8,R15)+COUNTIF($B$9:$C$9,R15)+COUNTIF($B$10:$AG$10,R15)+COUNTIF($B$11:$O$11,R15),0,IF(AND(R15&gt;=$AH$5,R15&lt;=$AL$5),DATOS!$O$21,DATOS!$O$15)))</f>
        <v>0.3333333333333333</v>
      </c>
      <c r="S16" s="72">
        <f>IF(S15="","",IF(COUNTIF($B$7:$K$7,S15)+COUNTIF($B$8:$C$8,S15)+COUNTIF($B$9:$C$9,S15)+COUNTIF($B$10:$AG$10,S15)+COUNTIF($B$11:$O$11,S15),0,IF(AND(S15&gt;=$AH$5,S15&lt;=$AL$5),DATOS!$P$21,DATOS!$P$15)))</f>
        <v>0.3333333333333333</v>
      </c>
      <c r="T16" s="72">
        <f>IF(T15="","",IF(COUNTIF($B$7:$K$7,T15)+COUNTIF($B$8:$C$8,T15)+COUNTIF($B$9:$C$9,T15)+COUNTIF($B$10:$AG$10,T15)+COUNTIF($B$11:$O$11,T15),0,IF(AND(T15&gt;=$AH$5,T15&lt;=$AL$5),DATOS!$Q$21,DATOS!$Q$15)))</f>
        <v>0.20833333333333334</v>
      </c>
      <c r="U16" s="72">
        <f>IF(U15="","",IF(COUNTIF($B$7:$K$7,U15)+COUNTIF($B$8:$C$8,U15)+COUNTIF($B$9:$C$9,U15)+COUNTIF($B$10:$AG$10,U15)+COUNTIF($B$11:$O$11,U15),0,IF(AND(U15&gt;=$AH$5,U15&lt;=$AL$5),DATOS!$R$21,DATOS!$R$15)))</f>
        <v>0</v>
      </c>
      <c r="V16" s="72">
        <f>IF(V15="","",IF(COUNTIF($B$7:$K$7,V15)+COUNTIF($B$8:$C$8,V15)+COUNTIF($B$9:$C$9,V15)+COUNTIF($B$10:$AG$10,V15)+COUNTIF($B$11:$O$11,V15),0,IF(AND(V15&gt;=$AH$5,V15&lt;=$AL$5),DATOS!$S$21,DATOS!$S$15)))</f>
        <v>0</v>
      </c>
      <c r="W16" s="71">
        <f>IF(W15="","",IF(COUNTIF($B$7:$K$7,W15)+COUNTIF($B$8:$C$8,W15)+COUNTIF($B$9:$C$9,W15)+COUNTIF($B$10:$AG$10,W15)+COUNTIF($B$11:$O$11,W15),0,IF(AND(W15&gt;=$AH$5,W15&lt;=$AL$5),DATOS!$M$21,DATOS!$M$15)))</f>
        <v>0.3333333333333333</v>
      </c>
      <c r="X16" s="72">
        <f>IF(X15="","",IF(COUNTIF($B$7:$K$7,X15)+COUNTIF($B$8:$C$8,X15)+COUNTIF($B$9:$C$9,X15)+COUNTIF($B$10:$AG$10,X15)+COUNTIF($B$11:$O$11,X15),0,IF(AND(X15&gt;=$AH$5,X15&lt;=$AL$5),DATOS!$N$21,DATOS!$N$15)))</f>
        <v>0.3333333333333333</v>
      </c>
      <c r="Y16" s="72">
        <f>IF(Y15="","",IF(COUNTIF($B$7:$K$7,Y15)+COUNTIF($B$8:$C$8,Y15)+COUNTIF($B$9:$C$9,Y15)+COUNTIF($B$10:$AG$10,Y15)+COUNTIF($B$11:$O$11,Y15),0,IF(AND(Y15&gt;=$AH$5,Y15&lt;=$AL$5),DATOS!$O$21,DATOS!$O$15)))</f>
        <v>0.3333333333333333</v>
      </c>
      <c r="Z16" s="72">
        <f>IF(Z15="","",IF(COUNTIF($B$7:$K$7,Z15)+COUNTIF($B$8:$C$8,Z15)+COUNTIF($B$9:$C$9,Z15)+COUNTIF($B$10:$AG$10,Z15)+COUNTIF($B$11:$O$11,Z15),0,IF(AND(Z15&gt;=$AH$5,Z15&lt;=$AL$5),DATOS!$P$21,DATOS!$P$15)))</f>
        <v>0.3333333333333333</v>
      </c>
      <c r="AA16" s="72">
        <f>IF(AA15="","",IF(COUNTIF($B$7:$K$7,AA15)+COUNTIF($B$8:$C$8,AA15)+COUNTIF($B$9:$C$9,AA15)+COUNTIF($B$10:$AG$10,AA15)+COUNTIF($B$11:$O$11,AA15),0,IF(AND(AA15&gt;=$AH$5,AA15&lt;=$AL$5),DATOS!$Q$21,DATOS!$Q$15)))</f>
        <v>0</v>
      </c>
      <c r="AB16" s="72">
        <f>IF(AB15="","",IF(COUNTIF($B$7:$K$7,AB15)+COUNTIF($B$8:$C$8,AB15)+COUNTIF($B$9:$C$9,AB15)+COUNTIF($B$10:$AG$10,AB15)+COUNTIF($B$11:$O$11,AB15),0,IF(AND(AB15&gt;=$AH$5,AB15&lt;=$AL$5),DATOS!$R$21,DATOS!$R$15)))</f>
        <v>0</v>
      </c>
      <c r="AC16" s="72">
        <f>IF(AC15="","",IF(COUNTIF($B$7:$K$7,AC15)+COUNTIF($B$8:$C$8,AC15)+COUNTIF($B$9:$C$9,AC15)+COUNTIF($B$10:$AG$10,AC15)+COUNTIF($B$11:$O$11,AC15),0,IF(AND(AC15&gt;=$AH$5,AC15&lt;=$AL$5),DATOS!$S$21,DATOS!$S$15)))</f>
        <v>0</v>
      </c>
      <c r="AD16" s="71">
        <f>IF(AD15="","",IF(COUNTIF($B$7:$K$7,AD15)+COUNTIF($B$8:$C$8,AD15)+COUNTIF($B$9:$C$9,AD15)+COUNTIF($B$10:$AG$10,AD15)+COUNTIF($B$11:$O$11,AD15),0,IF(AND(AD15&gt;=$AH$5,AD15&lt;=$AL$5),DATOS!$M$21,DATOS!$M$15)))</f>
        <v>0.3333333333333333</v>
      </c>
      <c r="AE16" s="72">
        <f>IF(AE15="","",IF(COUNTIF($B$7:$K$7,AE15)+COUNTIF($B$8:$C$8,AE15)+COUNTIF($B$9:$C$9,AE15)+COUNTIF($B$10:$AG$10,AE15)+COUNTIF($B$11:$O$11,AE15),0,IF(AND(AE15&gt;=$AH$5,AE15&lt;=$AL$5),DATOS!$N$21,DATOS!$N$15)))</f>
        <v>0.3333333333333333</v>
      </c>
      <c r="AF16" s="72">
        <f>IF(AF15="","",IF(COUNTIF($B$7:$K$7,AF15)+COUNTIF($B$8:$C$8,AF15)+COUNTIF($B$9:$C$9,AF15)+COUNTIF($B$10:$AG$10,AF15)+COUNTIF($B$11:$O$11,AF15),0,IF(AND(AF15&gt;=$AH$5,AF15&lt;=$AL$5),DATOS!$O$21,DATOS!$O$15)))</f>
        <v>0.3333333333333333</v>
      </c>
      <c r="AG16" s="72">
        <f>IF(AG15="","",IF(COUNTIF($B$7:$K$7,AG15)+COUNTIF($B$8:$C$8,AG15)+COUNTIF($B$9:$C$9,AG15)+COUNTIF($B$10:$AG$10,AG15)+COUNTIF($B$11:$O$11,AG15),0,IF(AND(AG15&gt;=$AH$5,AG15&lt;=$AL$5),DATOS!$P$21,DATOS!$P$15)))</f>
        <v>0.3333333333333333</v>
      </c>
      <c r="AH16" s="72">
        <f>IF(AH15="","",IF(COUNTIF($B$7:$K$7,AH15)+COUNTIF($B$8:$C$8,AH15)+COUNTIF($B$9:$C$9,AH15)+COUNTIF($B$10:$AG$10,AH15)+COUNTIF($B$11:$O$11,AH15),0,IF(AND(AH15&gt;=$AH$5,AH15&lt;=$AL$5),DATOS!$Q$21,DATOS!$Q$15)))</f>
        <v>0.20833333333333334</v>
      </c>
      <c r="AI16" s="72">
        <f>IF(AI15="","",IF(COUNTIF($B$7:$K$7,AI15)+COUNTIF($B$8:$C$8,AI15)+COUNTIF($B$9:$C$9,AI15)+COUNTIF($B$10:$AG$10,AI15)+COUNTIF($B$11:$O$11,AI15),0,IF(AND(AI15&gt;=$AH$5,AI15&lt;=$AL$5),DATOS!$R$21,DATOS!$R$15)))</f>
        <v>0</v>
      </c>
      <c r="AJ16" s="72">
        <f>IF(AJ15="","",IF(COUNTIF($B$7:$K$7,AJ15)+COUNTIF($B$8:$C$8,AJ15)+COUNTIF($B$9:$C$9,AJ15)+COUNTIF($B$10:$AG$10,AJ15)+COUNTIF($B$11:$O$11,AJ15),0,IF(AND(AJ15&gt;=$AH$5,AJ15&lt;=$AL$5),DATOS!$S$21,DATOS!$S$15)))</f>
        <v>0</v>
      </c>
      <c r="AK16" s="71">
        <f>IF(AK15="","",IF(COUNTIF($B$7:$K$7,AK15)+COUNTIF($B$8:$C$8,AK15)+COUNTIF($B$9:$C$9,AK15)+COUNTIF($B$10:$AG$10,AK15)+COUNTIF($B$11:$O$11,AK15),0,IF(AND(AK15&gt;=$AH$5,AK15&lt;=$AL$5),DATOS!$M$21,DATOS!$M$15)))</f>
      </c>
      <c r="AL16" s="72">
        <f>IF(AL15="","",IF(COUNTIF($B$7:$K$7,AL15)+COUNTIF($B$8:$C$8,AL15)+COUNTIF($B$9:$C$9,AL15)+COUNTIF($B$10:$AG$10,AL15)+COUNTIF($B$11:$O$11,AL15),0,IF(AND(AL15&gt;=$AH$5,AL15&lt;=$AL$5),DATOS!$N$21,DATOS!$N$15)))</f>
      </c>
      <c r="AM16" s="73">
        <f>COUNTIF(B16:AL16,"&gt;0")</f>
        <v>18</v>
      </c>
      <c r="AN16" s="178">
        <f>SUM(B16:AL16)</f>
        <v>5.624999999999999</v>
      </c>
      <c r="AO16" s="74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</row>
    <row r="17" spans="1:80" s="63" customFormat="1" ht="15.75">
      <c r="A17" s="64">
        <f>DATE(YEAR(A15+35),MONTH(A15+35),1)</f>
        <v>40210</v>
      </c>
      <c r="B17" s="65">
        <f>IF(MONTH($A17)&lt;&gt;MONTH($A17-WEEKDAY($A17,DATOS!$A$17)+(COLUMN(B17)-COLUMN($B17)+1)),"",$A17-WEEKDAY($A17,DATOS!$A$17)+(COLUMN(B17)-COLUMN($B17)+1))</f>
        <v>40210</v>
      </c>
      <c r="C17" s="66">
        <f>IF(MONTH($A17)&lt;&gt;MONTH($A17-WEEKDAY($A17,DATOS!$A$17)+(COLUMN(C17)-COLUMN($B17)+1)),"",$A17-WEEKDAY($A17,DATOS!$A$17)+(COLUMN(C17)-COLUMN($B17)+1))</f>
        <v>40211</v>
      </c>
      <c r="D17" s="66">
        <f>IF(MONTH($A17)&lt;&gt;MONTH($A17-WEEKDAY($A17,DATOS!$A$17)+(COLUMN(D17)-COLUMN($B17)+1)),"",$A17-WEEKDAY($A17,DATOS!$A$17)+(COLUMN(D17)-COLUMN($B17)+1))</f>
        <v>40212</v>
      </c>
      <c r="E17" s="66">
        <f>IF(MONTH($A17)&lt;&gt;MONTH($A17-WEEKDAY($A17,DATOS!$A$17)+(COLUMN(E17)-COLUMN($B17)+1)),"",$A17-WEEKDAY($A17,DATOS!$A$17)+(COLUMN(E17)-COLUMN($B17)+1))</f>
        <v>40213</v>
      </c>
      <c r="F17" s="66">
        <f>IF(MONTH($A17)&lt;&gt;MONTH($A17-WEEKDAY($A17,DATOS!$A$17)+(COLUMN(F17)-COLUMN($B17)+1)),"",$A17-WEEKDAY($A17,DATOS!$A$17)+(COLUMN(F17)-COLUMN($B17)+1))</f>
        <v>40214</v>
      </c>
      <c r="G17" s="66">
        <f>IF(MONTH($A17)&lt;&gt;MONTH($A17-WEEKDAY($A17,DATOS!$A$17)+(COLUMN(G17)-COLUMN($B17)+1)),"",$A17-WEEKDAY($A17,DATOS!$A$17)+(COLUMN(G17)-COLUMN($B17)+1))</f>
        <v>40215</v>
      </c>
      <c r="H17" s="66">
        <f>IF(MONTH($A17)&lt;&gt;MONTH($A17-WEEKDAY($A17,DATOS!$A$17)+(COLUMN(H17)-COLUMN($B17)+1)),"",$A17-WEEKDAY($A17,DATOS!$A$17)+(COLUMN(H17)-COLUMN($B17)+1))</f>
        <v>40216</v>
      </c>
      <c r="I17" s="65">
        <f>IF(MONTH($A17)&lt;&gt;MONTH($A17-WEEKDAY($A17,DATOS!$A$17)+(COLUMN(I17)-COLUMN($B17)+1)),"",$A17-WEEKDAY($A17,DATOS!$A$17)+(COLUMN(I17)-COLUMN($B17)+1))</f>
        <v>40217</v>
      </c>
      <c r="J17" s="66">
        <f>IF(MONTH($A17)&lt;&gt;MONTH($A17-WEEKDAY($A17,DATOS!$A$17)+(COLUMN(J17)-COLUMN($B17)+1)),"",$A17-WEEKDAY($A17,DATOS!$A$17)+(COLUMN(J17)-COLUMN($B17)+1))</f>
        <v>40218</v>
      </c>
      <c r="K17" s="66">
        <f>IF(MONTH($A17)&lt;&gt;MONTH($A17-WEEKDAY($A17,DATOS!$A$17)+(COLUMN(K17)-COLUMN($B17)+1)),"",$A17-WEEKDAY($A17,DATOS!$A$17)+(COLUMN(K17)-COLUMN($B17)+1))</f>
        <v>40219</v>
      </c>
      <c r="L17" s="66">
        <f>IF(MONTH($A17)&lt;&gt;MONTH($A17-WEEKDAY($A17,DATOS!$A$17)+(COLUMN(L17)-COLUMN($B17)+1)),"",$A17-WEEKDAY($A17,DATOS!$A$17)+(COLUMN(L17)-COLUMN($B17)+1))</f>
        <v>40220</v>
      </c>
      <c r="M17" s="66">
        <f>IF(MONTH($A17)&lt;&gt;MONTH($A17-WEEKDAY($A17,DATOS!$A$17)+(COLUMN(M17)-COLUMN($B17)+1)),"",$A17-WEEKDAY($A17,DATOS!$A$17)+(COLUMN(M17)-COLUMN($B17)+1))</f>
        <v>40221</v>
      </c>
      <c r="N17" s="66">
        <f>IF(MONTH($A17)&lt;&gt;MONTH($A17-WEEKDAY($A17,DATOS!$A$17)+(COLUMN(N17)-COLUMN($B17)+1)),"",$A17-WEEKDAY($A17,DATOS!$A$17)+(COLUMN(N17)-COLUMN($B17)+1))</f>
        <v>40222</v>
      </c>
      <c r="O17" s="66">
        <f>IF(MONTH($A17)&lt;&gt;MONTH($A17-WEEKDAY($A17,DATOS!$A$17)+(COLUMN(O17)-COLUMN($B17)+1)),"",$A17-WEEKDAY($A17,DATOS!$A$17)+(COLUMN(O17)-COLUMN($B17)+1))</f>
        <v>40223</v>
      </c>
      <c r="P17" s="65">
        <f>IF(MONTH($A17)&lt;&gt;MONTH($A17-WEEKDAY($A17,DATOS!$A$17)+(COLUMN(P17)-COLUMN($B17)+1)),"",$A17-WEEKDAY($A17,DATOS!$A$17)+(COLUMN(P17)-COLUMN($B17)+1))</f>
        <v>40224</v>
      </c>
      <c r="Q17" s="66">
        <f>IF(MONTH($A17)&lt;&gt;MONTH($A17-WEEKDAY($A17,DATOS!$A$17)+(COLUMN(Q17)-COLUMN($B17)+1)),"",$A17-WEEKDAY($A17,DATOS!$A$17)+(COLUMN(Q17)-COLUMN($B17)+1))</f>
        <v>40225</v>
      </c>
      <c r="R17" s="66">
        <f>IF(MONTH($A17)&lt;&gt;MONTH($A17-WEEKDAY($A17,DATOS!$A$17)+(COLUMN(R17)-COLUMN($B17)+1)),"",$A17-WEEKDAY($A17,DATOS!$A$17)+(COLUMN(R17)-COLUMN($B17)+1))</f>
        <v>40226</v>
      </c>
      <c r="S17" s="66">
        <f>IF(MONTH($A17)&lt;&gt;MONTH($A17-WEEKDAY($A17,DATOS!$A$17)+(COLUMN(S17)-COLUMN($B17)+1)),"",$A17-WEEKDAY($A17,DATOS!$A$17)+(COLUMN(S17)-COLUMN($B17)+1))</f>
        <v>40227</v>
      </c>
      <c r="T17" s="66">
        <f>IF(MONTH($A17)&lt;&gt;MONTH($A17-WEEKDAY($A17,DATOS!$A$17)+(COLUMN(T17)-COLUMN($B17)+1)),"",$A17-WEEKDAY($A17,DATOS!$A$17)+(COLUMN(T17)-COLUMN($B17)+1))</f>
        <v>40228</v>
      </c>
      <c r="U17" s="66">
        <f>IF(MONTH($A17)&lt;&gt;MONTH($A17-WEEKDAY($A17,DATOS!$A$17)+(COLUMN(U17)-COLUMN($B17)+1)),"",$A17-WEEKDAY($A17,DATOS!$A$17)+(COLUMN(U17)-COLUMN($B17)+1))</f>
        <v>40229</v>
      </c>
      <c r="V17" s="66">
        <f>IF(MONTH($A17)&lt;&gt;MONTH($A17-WEEKDAY($A17,DATOS!$A$17)+(COLUMN(V17)-COLUMN($B17)+1)),"",$A17-WEEKDAY($A17,DATOS!$A$17)+(COLUMN(V17)-COLUMN($B17)+1))</f>
        <v>40230</v>
      </c>
      <c r="W17" s="65">
        <f>IF(MONTH($A17)&lt;&gt;MONTH($A17-WEEKDAY($A17,DATOS!$A$17)+(COLUMN(W17)-COLUMN($B17)+1)),"",$A17-WEEKDAY($A17,DATOS!$A$17)+(COLUMN(W17)-COLUMN($B17)+1))</f>
        <v>40231</v>
      </c>
      <c r="X17" s="66">
        <f>IF(MONTH($A17)&lt;&gt;MONTH($A17-WEEKDAY($A17,DATOS!$A$17)+(COLUMN(X17)-COLUMN($B17)+1)),"",$A17-WEEKDAY($A17,DATOS!$A$17)+(COLUMN(X17)-COLUMN($B17)+1))</f>
        <v>40232</v>
      </c>
      <c r="Y17" s="66">
        <f>IF(MONTH($A17)&lt;&gt;MONTH($A17-WEEKDAY($A17,DATOS!$A$17)+(COLUMN(Y17)-COLUMN($B17)+1)),"",$A17-WEEKDAY($A17,DATOS!$A$17)+(COLUMN(Y17)-COLUMN($B17)+1))</f>
        <v>40233</v>
      </c>
      <c r="Z17" s="66">
        <f>IF(MONTH($A17)&lt;&gt;MONTH($A17-WEEKDAY($A17,DATOS!$A$17)+(COLUMN(Z17)-COLUMN($B17)+1)),"",$A17-WEEKDAY($A17,DATOS!$A$17)+(COLUMN(Z17)-COLUMN($B17)+1))</f>
        <v>40234</v>
      </c>
      <c r="AA17" s="66">
        <f>IF(MONTH($A17)&lt;&gt;MONTH($A17-WEEKDAY($A17,DATOS!$A$17)+(COLUMN(AA17)-COLUMN($B17)+1)),"",$A17-WEEKDAY($A17,DATOS!$A$17)+(COLUMN(AA17)-COLUMN($B17)+1))</f>
        <v>40235</v>
      </c>
      <c r="AB17" s="66">
        <f>IF(MONTH($A17)&lt;&gt;MONTH($A17-WEEKDAY($A17,DATOS!$A$17)+(COLUMN(AB17)-COLUMN($B17)+1)),"",$A17-WEEKDAY($A17,DATOS!$A$17)+(COLUMN(AB17)-COLUMN($B17)+1))</f>
        <v>40236</v>
      </c>
      <c r="AC17" s="66">
        <f>IF(MONTH($A17)&lt;&gt;MONTH($A17-WEEKDAY($A17,DATOS!$A$17)+(COLUMN(AC17)-COLUMN($B17)+1)),"",$A17-WEEKDAY($A17,DATOS!$A$17)+(COLUMN(AC17)-COLUMN($B17)+1))</f>
        <v>40237</v>
      </c>
      <c r="AD17" s="65">
        <f>IF(MONTH($A17)&lt;&gt;MONTH($A17-WEEKDAY($A17,DATOS!$A$17)+(COLUMN(AD17)-COLUMN($B17)+1)),"",$A17-WEEKDAY($A17,DATOS!$A$17)+(COLUMN(AD17)-COLUMN($B17)+1))</f>
      </c>
      <c r="AE17" s="66">
        <f>IF(MONTH($A17)&lt;&gt;MONTH($A17-WEEKDAY($A17,DATOS!$A$17)+(COLUMN(AE17)-COLUMN($B17)+1)),"",$A17-WEEKDAY($A17,DATOS!$A$17)+(COLUMN(AE17)-COLUMN($B17)+1))</f>
      </c>
      <c r="AF17" s="66">
        <f>IF(MONTH($A17)&lt;&gt;MONTH($A17-WEEKDAY($A17,DATOS!$A$17)+(COLUMN(AF17)-COLUMN($B17)+1)),"",$A17-WEEKDAY($A17,DATOS!$A$17)+(COLUMN(AF17)-COLUMN($B17)+1))</f>
      </c>
      <c r="AG17" s="66">
        <f>IF(MONTH($A17)&lt;&gt;MONTH($A17-WEEKDAY($A17,DATOS!$A$17)+(COLUMN(AG17)-COLUMN($B17)+1)),"",$A17-WEEKDAY($A17,DATOS!$A$17)+(COLUMN(AG17)-COLUMN($B17)+1))</f>
      </c>
      <c r="AH17" s="66">
        <f>IF(MONTH($A17)&lt;&gt;MONTH($A17-WEEKDAY($A17,DATOS!$A$17)+(COLUMN(AH17)-COLUMN($B17)+1)),"",$A17-WEEKDAY($A17,DATOS!$A$17)+(COLUMN(AH17)-COLUMN($B17)+1))</f>
      </c>
      <c r="AI17" s="66">
        <f>IF(MONTH($A17)&lt;&gt;MONTH($A17-WEEKDAY($A17,DATOS!$A$17)+(COLUMN(AI17)-COLUMN($B17)+1)),"",$A17-WEEKDAY($A17,DATOS!$A$17)+(COLUMN(AI17)-COLUMN($B17)+1))</f>
      </c>
      <c r="AJ17" s="66">
        <f>IF(MONTH($A17)&lt;&gt;MONTH($A17-WEEKDAY($A17,DATOS!$A$17)+(COLUMN(AJ17)-COLUMN($B17)+1)),"",$A17-WEEKDAY($A17,DATOS!$A$17)+(COLUMN(AJ17)-COLUMN($B17)+1))</f>
      </c>
      <c r="AK17" s="65">
        <f>IF(MONTH($A17)&lt;&gt;MONTH($A17-WEEKDAY($A17,DATOS!$A$17)+(COLUMN(AK17)-COLUMN($B17)+1)),"",$A17-WEEKDAY($A17,DATOS!$A$17)+(COLUMN(AK17)-COLUMN($B17)+1))</f>
      </c>
      <c r="AL17" s="67">
        <f>IF(MONTH($A17)&lt;&gt;MONTH($A17-WEEKDAY($A17,DATOS!$A$17)+(COLUMN(AL17)-COLUMN($B17)+1)),"",$A17-WEEKDAY($A17,DATOS!$A$17)+(COLUMN(AL17)-COLUMN($B17)+1))</f>
      </c>
      <c r="AM17" s="77"/>
      <c r="AN17" s="78"/>
      <c r="AO17" s="78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</row>
    <row r="18" spans="1:80" s="76" customFormat="1" ht="15" customHeight="1">
      <c r="A18" s="70"/>
      <c r="B18" s="71">
        <f>IF(B17="","",IF(COUNTIF($B$7:$K$7,B17)+COUNTIF($B$8:$C$8,B17)+COUNTIF($B$9:$C$9,B17)+COUNTIF($B$10:$AG$10,B17)+COUNTIF($B$11:$O$11,B17),0,IF(AND(B17&gt;=$AH$5,B17&lt;=$AL$5),DATOS!$M$21,DATOS!$M$15)))</f>
        <v>0.3333333333333333</v>
      </c>
      <c r="C18" s="72">
        <f>IF(C17="","",IF(COUNTIF($B$7:$K$7,C17)+COUNTIF($B$8:$C$8,C17)+COUNTIF($B$9:$C$9,C17)+COUNTIF($B$10:$AG$10,C17)+COUNTIF($B$11:$O$11,C17),0,IF(AND(C17&gt;=$AH$5,C17&lt;=$AL$5),DATOS!$N$21,DATOS!$N$15)))</f>
        <v>0.3333333333333333</v>
      </c>
      <c r="D18" s="72">
        <f>IF(D17="","",IF(COUNTIF($B$7:$K$7,D17)+COUNTIF($B$8:$C$8,D17)+COUNTIF($B$9:$C$9,D17)+COUNTIF($B$10:$AG$10,D17)+COUNTIF($B$11:$O$11,D17),0,IF(AND(D17&gt;=$AH$5,D17&lt;=$AL$5),DATOS!$O$21,DATOS!$O$15)))</f>
        <v>0.3333333333333333</v>
      </c>
      <c r="E18" s="72">
        <f>IF(E17="","",IF(COUNTIF($B$7:$K$7,E17)+COUNTIF($B$8:$C$8,E17)+COUNTIF($B$9:$C$9,E17)+COUNTIF($B$10:$AG$10,E17)+COUNTIF($B$11:$O$11,E17),0,IF(AND(E17&gt;=$AH$5,E17&lt;=$AL$5),DATOS!$P$21,DATOS!$P$15)))</f>
        <v>0.3333333333333333</v>
      </c>
      <c r="F18" s="72">
        <f>IF(F17="","",IF(COUNTIF($B$7:$K$7,F17)+COUNTIF($B$8:$C$8,F17)+COUNTIF($B$9:$C$9,F17)+COUNTIF($B$10:$AG$10,F17)+COUNTIF($B$11:$O$11,F17),0,IF(AND(F17&gt;=$AH$5,F17&lt;=$AL$5),DATOS!$Q$21,DATOS!$Q$15)))</f>
        <v>0.20833333333333334</v>
      </c>
      <c r="G18" s="72">
        <f>IF(G17="","",IF(COUNTIF($B$7:$K$7,G17)+COUNTIF($B$8:$C$8,G17)+COUNTIF($B$9:$C$9,G17)+COUNTIF($B$10:$AG$10,G17)+COUNTIF($B$11:$O$11,G17),0,IF(AND(G17&gt;=$AH$5,G17&lt;=$AL$5),DATOS!$R$21,DATOS!$R$15)))</f>
        <v>0</v>
      </c>
      <c r="H18" s="72">
        <f>IF(H17="","",IF(COUNTIF($B$7:$K$7,H17)+COUNTIF($B$8:$C$8,H17)+COUNTIF($B$9:$C$9,H17)+COUNTIF($B$10:$AG$10,H17)+COUNTIF($B$11:$O$11,H17),0,IF(AND(H17&gt;=$AH$5,H17&lt;=$AL$5),DATOS!$S$21,DATOS!$S$15)))</f>
        <v>0</v>
      </c>
      <c r="I18" s="71">
        <f>IF(I17="","",IF(COUNTIF($B$7:$K$7,I17)+COUNTIF($B$8:$C$8,I17)+COUNTIF($B$9:$C$9,I17)+COUNTIF($B$10:$AG$10,I17)+COUNTIF($B$11:$O$11,I17),0,IF(AND(I17&gt;=$AH$5,I17&lt;=$AL$5),DATOS!$M$21,DATOS!$M$15)))</f>
        <v>0.3333333333333333</v>
      </c>
      <c r="J18" s="72">
        <f>IF(J17="","",IF(COUNTIF($B$7:$K$7,J17)+COUNTIF($B$8:$C$8,J17)+COUNTIF($B$9:$C$9,J17)+COUNTIF($B$10:$AG$10,J17)+COUNTIF($B$11:$O$11,J17),0,IF(AND(J17&gt;=$AH$5,J17&lt;=$AL$5),DATOS!$N$21,DATOS!$N$15)))</f>
        <v>0.3333333333333333</v>
      </c>
      <c r="K18" s="72">
        <f>IF(K17="","",IF(COUNTIF($B$7:$K$7,K17)+COUNTIF($B$8:$C$8,K17)+COUNTIF($B$9:$C$9,K17)+COUNTIF($B$10:$AG$10,K17)+COUNTIF($B$11:$O$11,K17),0,IF(AND(K17&gt;=$AH$5,K17&lt;=$AL$5),DATOS!$O$21,DATOS!$O$15)))</f>
        <v>0.3333333333333333</v>
      </c>
      <c r="L18" s="72">
        <f>IF(L17="","",IF(COUNTIF($B$7:$K$7,L17)+COUNTIF($B$8:$C$8,L17)+COUNTIF($B$9:$C$9,L17)+COUNTIF($B$10:$AG$10,L17)+COUNTIF($B$11:$O$11,L17),0,IF(AND(L17&gt;=$AH$5,L17&lt;=$AL$5),DATOS!$P$21,DATOS!$P$15)))</f>
        <v>0.3333333333333333</v>
      </c>
      <c r="M18" s="72">
        <f>IF(M17="","",IF(COUNTIF($B$7:$K$7,M17)+COUNTIF($B$8:$C$8,M17)+COUNTIF($B$9:$C$9,M17)+COUNTIF($B$10:$AG$10,M17)+COUNTIF($B$11:$O$11,M17),0,IF(AND(M17&gt;=$AH$5,M17&lt;=$AL$5),DATOS!$Q$21,DATOS!$Q$15)))</f>
        <v>0.20833333333333334</v>
      </c>
      <c r="N18" s="72">
        <f>IF(N17="","",IF(COUNTIF($B$7:$K$7,N17)+COUNTIF($B$8:$C$8,N17)+COUNTIF($B$9:$C$9,N17)+COUNTIF($B$10:$AG$10,N17)+COUNTIF($B$11:$O$11,N17),0,IF(AND(N17&gt;=$AH$5,N17&lt;=$AL$5),DATOS!$R$21,DATOS!$R$15)))</f>
        <v>0</v>
      </c>
      <c r="O18" s="72">
        <f>IF(O17="","",IF(COUNTIF($B$7:$K$7,O17)+COUNTIF($B$8:$C$8,O17)+COUNTIF($B$9:$C$9,O17)+COUNTIF($B$10:$AG$10,O17)+COUNTIF($B$11:$O$11,O17),0,IF(AND(O17&gt;=$AH$5,O17&lt;=$AL$5),DATOS!$S$21,DATOS!$S$15)))</f>
        <v>0</v>
      </c>
      <c r="P18" s="71">
        <f>IF(P17="","",IF(COUNTIF($B$7:$K$7,P17)+COUNTIF($B$8:$C$8,P17)+COUNTIF($B$9:$C$9,P17)+COUNTIF($B$10:$AG$10,P17)+COUNTIF($B$11:$O$11,P17),0,IF(AND(P17&gt;=$AH$5,P17&lt;=$AL$5),DATOS!$M$21,DATOS!$M$15)))</f>
        <v>0.3333333333333333</v>
      </c>
      <c r="Q18" s="72">
        <f>IF(Q17="","",IF(COUNTIF($B$7:$K$7,Q17)+COUNTIF($B$8:$C$8,Q17)+COUNTIF($B$9:$C$9,Q17)+COUNTIF($B$10:$AG$10,Q17)+COUNTIF($B$11:$O$11,Q17),0,IF(AND(Q17&gt;=$AH$5,Q17&lt;=$AL$5),DATOS!$N$21,DATOS!$N$15)))</f>
        <v>0.3333333333333333</v>
      </c>
      <c r="R18" s="72">
        <f>IF(R17="","",IF(COUNTIF($B$7:$K$7,R17)+COUNTIF($B$8:$C$8,R17)+COUNTIF($B$9:$C$9,R17)+COUNTIF($B$10:$AG$10,R17)+COUNTIF($B$11:$O$11,R17),0,IF(AND(R17&gt;=$AH$5,R17&lt;=$AL$5),DATOS!$O$21,DATOS!$O$15)))</f>
        <v>0.3333333333333333</v>
      </c>
      <c r="S18" s="72">
        <f>IF(S17="","",IF(COUNTIF($B$7:$K$7,S17)+COUNTIF($B$8:$C$8,S17)+COUNTIF($B$9:$C$9,S17)+COUNTIF($B$10:$AG$10,S17)+COUNTIF($B$11:$O$11,S17),0,IF(AND(S17&gt;=$AH$5,S17&lt;=$AL$5),DATOS!$P$21,DATOS!$P$15)))</f>
        <v>0.3333333333333333</v>
      </c>
      <c r="T18" s="72">
        <f>IF(T17="","",IF(COUNTIF($B$7:$K$7,T17)+COUNTIF($B$8:$C$8,T17)+COUNTIF($B$9:$C$9,T17)+COUNTIF($B$10:$AG$10,T17)+COUNTIF($B$11:$O$11,T17),0,IF(AND(T17&gt;=$AH$5,T17&lt;=$AL$5),DATOS!$Q$21,DATOS!$Q$15)))</f>
        <v>0.20833333333333334</v>
      </c>
      <c r="U18" s="72">
        <f>IF(U17="","",IF(COUNTIF($B$7:$K$7,U17)+COUNTIF($B$8:$C$8,U17)+COUNTIF($B$9:$C$9,U17)+COUNTIF($B$10:$AG$10,U17)+COUNTIF($B$11:$O$11,U17),0,IF(AND(U17&gt;=$AH$5,U17&lt;=$AL$5),DATOS!$R$21,DATOS!$R$15)))</f>
        <v>0</v>
      </c>
      <c r="V18" s="72">
        <f>IF(V17="","",IF(COUNTIF($B$7:$K$7,V17)+COUNTIF($B$8:$C$8,V17)+COUNTIF($B$9:$C$9,V17)+COUNTIF($B$10:$AG$10,V17)+COUNTIF($B$11:$O$11,V17),0,IF(AND(V17&gt;=$AH$5,V17&lt;=$AL$5),DATOS!$S$21,DATOS!$S$15)))</f>
        <v>0</v>
      </c>
      <c r="W18" s="71">
        <f>IF(W17="","",IF(COUNTIF($B$7:$K$7,W17)+COUNTIF($B$8:$C$8,W17)+COUNTIF($B$9:$C$9,W17)+COUNTIF($B$10:$AG$10,W17)+COUNTIF($B$11:$O$11,W17),0,IF(AND(W17&gt;=$AH$5,W17&lt;=$AL$5),DATOS!$M$21,DATOS!$M$15)))</f>
        <v>0.3333333333333333</v>
      </c>
      <c r="X18" s="72">
        <f>IF(X17="","",IF(COUNTIF($B$7:$K$7,X17)+COUNTIF($B$8:$C$8,X17)+COUNTIF($B$9:$C$9,X17)+COUNTIF($B$10:$AG$10,X17)+COUNTIF($B$11:$O$11,X17),0,IF(AND(X17&gt;=$AH$5,X17&lt;=$AL$5),DATOS!$N$21,DATOS!$N$15)))</f>
        <v>0.3333333333333333</v>
      </c>
      <c r="Y18" s="72">
        <f>IF(Y17="","",IF(COUNTIF($B$7:$K$7,Y17)+COUNTIF($B$8:$C$8,Y17)+COUNTIF($B$9:$C$9,Y17)+COUNTIF($B$10:$AG$10,Y17)+COUNTIF($B$11:$O$11,Y17),0,IF(AND(Y17&gt;=$AH$5,Y17&lt;=$AL$5),DATOS!$O$21,DATOS!$O$15)))</f>
        <v>0.3333333333333333</v>
      </c>
      <c r="Z18" s="72">
        <f>IF(Z17="","",IF(COUNTIF($B$7:$K$7,Z17)+COUNTIF($B$8:$C$8,Z17)+COUNTIF($B$9:$C$9,Z17)+COUNTIF($B$10:$AG$10,Z17)+COUNTIF($B$11:$O$11,Z17),0,IF(AND(Z17&gt;=$AH$5,Z17&lt;=$AL$5),DATOS!$P$21,DATOS!$P$15)))</f>
        <v>0.3333333333333333</v>
      </c>
      <c r="AA18" s="72">
        <f>IF(AA17="","",IF(COUNTIF($B$7:$K$7,AA17)+COUNTIF($B$8:$C$8,AA17)+COUNTIF($B$9:$C$9,AA17)+COUNTIF($B$10:$AG$10,AA17)+COUNTIF($B$11:$O$11,AA17),0,IF(AND(AA17&gt;=$AH$5,AA17&lt;=$AL$5),DATOS!$Q$21,DATOS!$Q$15)))</f>
        <v>0.20833333333333334</v>
      </c>
      <c r="AB18" s="72">
        <f>IF(AB17="","",IF(COUNTIF($B$7:$K$7,AB17)+COUNTIF($B$8:$C$8,AB17)+COUNTIF($B$9:$C$9,AB17)+COUNTIF($B$10:$AG$10,AB17)+COUNTIF($B$11:$O$11,AB17),0,IF(AND(AB17&gt;=$AH$5,AB17&lt;=$AL$5),DATOS!$R$21,DATOS!$R$15)))</f>
        <v>0</v>
      </c>
      <c r="AC18" s="72">
        <f>IF(AC17="","",IF(COUNTIF($B$7:$K$7,AC17)+COUNTIF($B$8:$C$8,AC17)+COUNTIF($B$9:$C$9,AC17)+COUNTIF($B$10:$AG$10,AC17)+COUNTIF($B$11:$O$11,AC17),0,IF(AND(AC17&gt;=$AH$5,AC17&lt;=$AL$5),DATOS!$S$21,DATOS!$S$15)))</f>
        <v>0</v>
      </c>
      <c r="AD18" s="71">
        <f>IF(AD17="","",IF(COUNTIF($B$7:$K$7,AD17)+COUNTIF($B$8:$C$8,AD17)+COUNTIF($B$9:$C$9,AD17)+COUNTIF($B$10:$AG$10,AD17)+COUNTIF($B$11:$O$11,AD17),0,IF(AND(AD17&gt;=$AH$5,AD17&lt;=$AL$5),DATOS!$M$21,DATOS!$M$15)))</f>
      </c>
      <c r="AE18" s="72">
        <f>IF(AE17="","",IF(COUNTIF($B$7:$K$7,AE17)+COUNTIF($B$8:$C$8,AE17)+COUNTIF($B$9:$C$9,AE17)+COUNTIF($B$10:$AG$10,AE17)+COUNTIF($B$11:$O$11,AE17),0,IF(AND(AE17&gt;=$AH$5,AE17&lt;=$AL$5),DATOS!$N$21,DATOS!$N$15)))</f>
      </c>
      <c r="AF18" s="72">
        <f>IF(AF17="","",IF(COUNTIF($B$7:$K$7,AF17)+COUNTIF($B$8:$C$8,AF17)+COUNTIF($B$9:$C$9,AF17)+COUNTIF($B$10:$AG$10,AF17)+COUNTIF($B$11:$O$11,AF17),0,IF(AND(AF17&gt;=$AH$5,AF17&lt;=$AL$5),DATOS!$O$21,DATOS!$O$15)))</f>
      </c>
      <c r="AG18" s="72">
        <f>IF(AG17="","",IF(COUNTIF($B$7:$K$7,AG17)+COUNTIF($B$8:$C$8,AG17)+COUNTIF($B$9:$C$9,AG17)+COUNTIF($B$10:$AG$10,AG17)+COUNTIF($B$11:$O$11,AG17),0,IF(AND(AG17&gt;=$AH$5,AG17&lt;=$AL$5),DATOS!$P$21,DATOS!$P$15)))</f>
      </c>
      <c r="AH18" s="72">
        <f>IF(AH17="","",IF(COUNTIF($B$7:$K$7,AH17)+COUNTIF($B$8:$C$8,AH17)+COUNTIF($B$9:$C$9,AH17)+COUNTIF($B$10:$AG$10,AH17)+COUNTIF($B$11:$O$11,AH17),0,IF(AND(AH17&gt;=$AH$5,AH17&lt;=$AL$5),DATOS!$Q$21,DATOS!$Q$15)))</f>
      </c>
      <c r="AI18" s="72">
        <f>IF(AI17="","",IF(COUNTIF($B$7:$K$7,AI17)+COUNTIF($B$8:$C$8,AI17)+COUNTIF($B$9:$C$9,AI17)+COUNTIF($B$10:$AG$10,AI17)+COUNTIF($B$11:$O$11,AI17),0,IF(AND(AI17&gt;=$AH$5,AI17&lt;=$AL$5),DATOS!$R$21,DATOS!$R$15)))</f>
      </c>
      <c r="AJ18" s="72">
        <f>IF(AJ17="","",IF(COUNTIF($B$7:$K$7,AJ17)+COUNTIF($B$8:$C$8,AJ17)+COUNTIF($B$9:$C$9,AJ17)+COUNTIF($B$10:$AG$10,AJ17)+COUNTIF($B$11:$O$11,AJ17),0,IF(AND(AJ17&gt;=$AH$5,AJ17&lt;=$AL$5),DATOS!$S$21,DATOS!$S$15)))</f>
      </c>
      <c r="AK18" s="71">
        <f>IF(AK17="","",IF(COUNTIF($B$7:$K$7,AK17)+COUNTIF($B$8:$C$8,AK17)+COUNTIF($B$9:$C$9,AK17)+COUNTIF($B$10:$AG$10,AK17)+COUNTIF($B$11:$O$11,AK17),0,IF(AND(AK17&gt;=$AH$5,AK17&lt;=$AL$5),DATOS!$M$21,DATOS!$M$15)))</f>
      </c>
      <c r="AL18" s="72">
        <f>IF(AL17="","",IF(COUNTIF($B$7:$K$7,AL17)+COUNTIF($B$8:$C$8,AL17)+COUNTIF($B$9:$C$9,AL17)+COUNTIF($B$10:$AG$10,AL17)+COUNTIF($B$11:$O$11,AL17),0,IF(AND(AL17&gt;=$AH$5,AL17&lt;=$AL$5),DATOS!$N$21,DATOS!$N$15)))</f>
      </c>
      <c r="AM18" s="73">
        <f>COUNTIF(B18:AL18,"&gt;0")</f>
        <v>20</v>
      </c>
      <c r="AN18" s="178">
        <f>SUM(B18:AL18)</f>
        <v>6.166666666666665</v>
      </c>
      <c r="AO18" s="74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</row>
    <row r="19" spans="1:80" s="63" customFormat="1" ht="15.75">
      <c r="A19" s="64">
        <f>DATE(YEAR(A17+35),MONTH(A17+35),1)</f>
        <v>40238</v>
      </c>
      <c r="B19" s="65">
        <f>IF(MONTH($A19)&lt;&gt;MONTH($A19-WEEKDAY($A19,DATOS!$A$17)+(COLUMN(B19)-COLUMN($B19)+1)),"",$A19-WEEKDAY($A19,DATOS!$A$17)+(COLUMN(B19)-COLUMN($B19)+1))</f>
        <v>40238</v>
      </c>
      <c r="C19" s="66">
        <f>IF(MONTH($A19)&lt;&gt;MONTH($A19-WEEKDAY($A19,DATOS!$A$17)+(COLUMN(C19)-COLUMN($B19)+1)),"",$A19-WEEKDAY($A19,DATOS!$A$17)+(COLUMN(C19)-COLUMN($B19)+1))</f>
        <v>40239</v>
      </c>
      <c r="D19" s="66">
        <f>IF(MONTH($A19)&lt;&gt;MONTH($A19-WEEKDAY($A19,DATOS!$A$17)+(COLUMN(D19)-COLUMN($B19)+1)),"",$A19-WEEKDAY($A19,DATOS!$A$17)+(COLUMN(D19)-COLUMN($B19)+1))</f>
        <v>40240</v>
      </c>
      <c r="E19" s="66">
        <f>IF(MONTH($A19)&lt;&gt;MONTH($A19-WEEKDAY($A19,DATOS!$A$17)+(COLUMN(E19)-COLUMN($B19)+1)),"",$A19-WEEKDAY($A19,DATOS!$A$17)+(COLUMN(E19)-COLUMN($B19)+1))</f>
        <v>40241</v>
      </c>
      <c r="F19" s="66">
        <f>IF(MONTH($A19)&lt;&gt;MONTH($A19-WEEKDAY($A19,DATOS!$A$17)+(COLUMN(F19)-COLUMN($B19)+1)),"",$A19-WEEKDAY($A19,DATOS!$A$17)+(COLUMN(F19)-COLUMN($B19)+1))</f>
        <v>40242</v>
      </c>
      <c r="G19" s="66">
        <f>IF(MONTH($A19)&lt;&gt;MONTH($A19-WEEKDAY($A19,DATOS!$A$17)+(COLUMN(G19)-COLUMN($B19)+1)),"",$A19-WEEKDAY($A19,DATOS!$A$17)+(COLUMN(G19)-COLUMN($B19)+1))</f>
        <v>40243</v>
      </c>
      <c r="H19" s="66">
        <f>IF(MONTH($A19)&lt;&gt;MONTH($A19-WEEKDAY($A19,DATOS!$A$17)+(COLUMN(H19)-COLUMN($B19)+1)),"",$A19-WEEKDAY($A19,DATOS!$A$17)+(COLUMN(H19)-COLUMN($B19)+1))</f>
        <v>40244</v>
      </c>
      <c r="I19" s="65">
        <f>IF(MONTH($A19)&lt;&gt;MONTH($A19-WEEKDAY($A19,DATOS!$A$17)+(COLUMN(I19)-COLUMN($B19)+1)),"",$A19-WEEKDAY($A19,DATOS!$A$17)+(COLUMN(I19)-COLUMN($B19)+1))</f>
        <v>40245</v>
      </c>
      <c r="J19" s="66">
        <f>IF(MONTH($A19)&lt;&gt;MONTH($A19-WEEKDAY($A19,DATOS!$A$17)+(COLUMN(J19)-COLUMN($B19)+1)),"",$A19-WEEKDAY($A19,DATOS!$A$17)+(COLUMN(J19)-COLUMN($B19)+1))</f>
        <v>40246</v>
      </c>
      <c r="K19" s="66">
        <f>IF(MONTH($A19)&lt;&gt;MONTH($A19-WEEKDAY($A19,DATOS!$A$17)+(COLUMN(K19)-COLUMN($B19)+1)),"",$A19-WEEKDAY($A19,DATOS!$A$17)+(COLUMN(K19)-COLUMN($B19)+1))</f>
        <v>40247</v>
      </c>
      <c r="L19" s="66">
        <f>IF(MONTH($A19)&lt;&gt;MONTH($A19-WEEKDAY($A19,DATOS!$A$17)+(COLUMN(L19)-COLUMN($B19)+1)),"",$A19-WEEKDAY($A19,DATOS!$A$17)+(COLUMN(L19)-COLUMN($B19)+1))</f>
        <v>40248</v>
      </c>
      <c r="M19" s="66">
        <f>IF(MONTH($A19)&lt;&gt;MONTH($A19-WEEKDAY($A19,DATOS!$A$17)+(COLUMN(M19)-COLUMN($B19)+1)),"",$A19-WEEKDAY($A19,DATOS!$A$17)+(COLUMN(M19)-COLUMN($B19)+1))</f>
        <v>40249</v>
      </c>
      <c r="N19" s="66">
        <f>IF(MONTH($A19)&lt;&gt;MONTH($A19-WEEKDAY($A19,DATOS!$A$17)+(COLUMN(N19)-COLUMN($B19)+1)),"",$A19-WEEKDAY($A19,DATOS!$A$17)+(COLUMN(N19)-COLUMN($B19)+1))</f>
        <v>40250</v>
      </c>
      <c r="O19" s="66">
        <f>IF(MONTH($A19)&lt;&gt;MONTH($A19-WEEKDAY($A19,DATOS!$A$17)+(COLUMN(O19)-COLUMN($B19)+1)),"",$A19-WEEKDAY($A19,DATOS!$A$17)+(COLUMN(O19)-COLUMN($B19)+1))</f>
        <v>40251</v>
      </c>
      <c r="P19" s="65">
        <f>IF(MONTH($A19)&lt;&gt;MONTH($A19-WEEKDAY($A19,DATOS!$A$17)+(COLUMN(P19)-COLUMN($B19)+1)),"",$A19-WEEKDAY($A19,DATOS!$A$17)+(COLUMN(P19)-COLUMN($B19)+1))</f>
        <v>40252</v>
      </c>
      <c r="Q19" s="66">
        <f>IF(MONTH($A19)&lt;&gt;MONTH($A19-WEEKDAY($A19,DATOS!$A$17)+(COLUMN(Q19)-COLUMN($B19)+1)),"",$A19-WEEKDAY($A19,DATOS!$A$17)+(COLUMN(Q19)-COLUMN($B19)+1))</f>
        <v>40253</v>
      </c>
      <c r="R19" s="66">
        <f>IF(MONTH($A19)&lt;&gt;MONTH($A19-WEEKDAY($A19,DATOS!$A$17)+(COLUMN(R19)-COLUMN($B19)+1)),"",$A19-WEEKDAY($A19,DATOS!$A$17)+(COLUMN(R19)-COLUMN($B19)+1))</f>
        <v>40254</v>
      </c>
      <c r="S19" s="66">
        <f>IF(MONTH($A19)&lt;&gt;MONTH($A19-WEEKDAY($A19,DATOS!$A$17)+(COLUMN(S19)-COLUMN($B19)+1)),"",$A19-WEEKDAY($A19,DATOS!$A$17)+(COLUMN(S19)-COLUMN($B19)+1))</f>
        <v>40255</v>
      </c>
      <c r="T19" s="66">
        <f>IF(MONTH($A19)&lt;&gt;MONTH($A19-WEEKDAY($A19,DATOS!$A$17)+(COLUMN(T19)-COLUMN($B19)+1)),"",$A19-WEEKDAY($A19,DATOS!$A$17)+(COLUMN(T19)-COLUMN($B19)+1))</f>
        <v>40256</v>
      </c>
      <c r="U19" s="66">
        <f>IF(MONTH($A19)&lt;&gt;MONTH($A19-WEEKDAY($A19,DATOS!$A$17)+(COLUMN(U19)-COLUMN($B19)+1)),"",$A19-WEEKDAY($A19,DATOS!$A$17)+(COLUMN(U19)-COLUMN($B19)+1))</f>
        <v>40257</v>
      </c>
      <c r="V19" s="66">
        <f>IF(MONTH($A19)&lt;&gt;MONTH($A19-WEEKDAY($A19,DATOS!$A$17)+(COLUMN(V19)-COLUMN($B19)+1)),"",$A19-WEEKDAY($A19,DATOS!$A$17)+(COLUMN(V19)-COLUMN($B19)+1))</f>
        <v>40258</v>
      </c>
      <c r="W19" s="65">
        <f>IF(MONTH($A19)&lt;&gt;MONTH($A19-WEEKDAY($A19,DATOS!$A$17)+(COLUMN(W19)-COLUMN($B19)+1)),"",$A19-WEEKDAY($A19,DATOS!$A$17)+(COLUMN(W19)-COLUMN($B19)+1))</f>
        <v>40259</v>
      </c>
      <c r="X19" s="66">
        <f>IF(MONTH($A19)&lt;&gt;MONTH($A19-WEEKDAY($A19,DATOS!$A$17)+(COLUMN(X19)-COLUMN($B19)+1)),"",$A19-WEEKDAY($A19,DATOS!$A$17)+(COLUMN(X19)-COLUMN($B19)+1))</f>
        <v>40260</v>
      </c>
      <c r="Y19" s="66">
        <f>IF(MONTH($A19)&lt;&gt;MONTH($A19-WEEKDAY($A19,DATOS!$A$17)+(COLUMN(Y19)-COLUMN($B19)+1)),"",$A19-WEEKDAY($A19,DATOS!$A$17)+(COLUMN(Y19)-COLUMN($B19)+1))</f>
        <v>40261</v>
      </c>
      <c r="Z19" s="66">
        <f>IF(MONTH($A19)&lt;&gt;MONTH($A19-WEEKDAY($A19,DATOS!$A$17)+(COLUMN(Z19)-COLUMN($B19)+1)),"",$A19-WEEKDAY($A19,DATOS!$A$17)+(COLUMN(Z19)-COLUMN($B19)+1))</f>
        <v>40262</v>
      </c>
      <c r="AA19" s="66">
        <f>IF(MONTH($A19)&lt;&gt;MONTH($A19-WEEKDAY($A19,DATOS!$A$17)+(COLUMN(AA19)-COLUMN($B19)+1)),"",$A19-WEEKDAY($A19,DATOS!$A$17)+(COLUMN(AA19)-COLUMN($B19)+1))</f>
        <v>40263</v>
      </c>
      <c r="AB19" s="66">
        <f>IF(MONTH($A19)&lt;&gt;MONTH($A19-WEEKDAY($A19,DATOS!$A$17)+(COLUMN(AB19)-COLUMN($B19)+1)),"",$A19-WEEKDAY($A19,DATOS!$A$17)+(COLUMN(AB19)-COLUMN($B19)+1))</f>
        <v>40264</v>
      </c>
      <c r="AC19" s="66">
        <f>IF(MONTH($A19)&lt;&gt;MONTH($A19-WEEKDAY($A19,DATOS!$A$17)+(COLUMN(AC19)-COLUMN($B19)+1)),"",$A19-WEEKDAY($A19,DATOS!$A$17)+(COLUMN(AC19)-COLUMN($B19)+1))</f>
        <v>40265</v>
      </c>
      <c r="AD19" s="65">
        <f>IF(MONTH($A19)&lt;&gt;MONTH($A19-WEEKDAY($A19,DATOS!$A$17)+(COLUMN(AD19)-COLUMN($B19)+1)),"",$A19-WEEKDAY($A19,DATOS!$A$17)+(COLUMN(AD19)-COLUMN($B19)+1))</f>
        <v>40266</v>
      </c>
      <c r="AE19" s="66">
        <f>IF(MONTH($A19)&lt;&gt;MONTH($A19-WEEKDAY($A19,DATOS!$A$17)+(COLUMN(AE19)-COLUMN($B19)+1)),"",$A19-WEEKDAY($A19,DATOS!$A$17)+(COLUMN(AE19)-COLUMN($B19)+1))</f>
        <v>40267</v>
      </c>
      <c r="AF19" s="66">
        <f>IF(MONTH($A19)&lt;&gt;MONTH($A19-WEEKDAY($A19,DATOS!$A$17)+(COLUMN(AF19)-COLUMN($B19)+1)),"",$A19-WEEKDAY($A19,DATOS!$A$17)+(COLUMN(AF19)-COLUMN($B19)+1))</f>
        <v>40268</v>
      </c>
      <c r="AG19" s="66">
        <f>IF(MONTH($A19)&lt;&gt;MONTH($A19-WEEKDAY($A19,DATOS!$A$17)+(COLUMN(AG19)-COLUMN($B19)+1)),"",$A19-WEEKDAY($A19,DATOS!$A$17)+(COLUMN(AG19)-COLUMN($B19)+1))</f>
      </c>
      <c r="AH19" s="66">
        <f>IF(MONTH($A19)&lt;&gt;MONTH($A19-WEEKDAY($A19,DATOS!$A$17)+(COLUMN(AH19)-COLUMN($B19)+1)),"",$A19-WEEKDAY($A19,DATOS!$A$17)+(COLUMN(AH19)-COLUMN($B19)+1))</f>
      </c>
      <c r="AI19" s="66">
        <f>IF(MONTH($A19)&lt;&gt;MONTH($A19-WEEKDAY($A19,DATOS!$A$17)+(COLUMN(AI19)-COLUMN($B19)+1)),"",$A19-WEEKDAY($A19,DATOS!$A$17)+(COLUMN(AI19)-COLUMN($B19)+1))</f>
      </c>
      <c r="AJ19" s="66">
        <f>IF(MONTH($A19)&lt;&gt;MONTH($A19-WEEKDAY($A19,DATOS!$A$17)+(COLUMN(AJ19)-COLUMN($B19)+1)),"",$A19-WEEKDAY($A19,DATOS!$A$17)+(COLUMN(AJ19)-COLUMN($B19)+1))</f>
      </c>
      <c r="AK19" s="65">
        <f>IF(MONTH($A19)&lt;&gt;MONTH($A19-WEEKDAY($A19,DATOS!$A$17)+(COLUMN(AK19)-COLUMN($B19)+1)),"",$A19-WEEKDAY($A19,DATOS!$A$17)+(COLUMN(AK19)-COLUMN($B19)+1))</f>
      </c>
      <c r="AL19" s="67">
        <f>IF(MONTH($A19)&lt;&gt;MONTH($A19-WEEKDAY($A19,DATOS!$A$17)+(COLUMN(AL19)-COLUMN($B19)+1)),"",$A19-WEEKDAY($A19,DATOS!$A$17)+(COLUMN(AL19)-COLUMN($B19)+1))</f>
      </c>
      <c r="AM19" s="77"/>
      <c r="AN19" s="78"/>
      <c r="AO19" s="80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</row>
    <row r="20" spans="1:80" s="76" customFormat="1" ht="15" customHeight="1">
      <c r="A20" s="70"/>
      <c r="B20" s="71">
        <f>IF(B19="","",IF(COUNTIF($B$7:$K$7,B19)+COUNTIF($B$8:$C$8,B19)+COUNTIF($B$9:$C$9,B19)+COUNTIF($B$10:$AG$10,B19)+COUNTIF($B$11:$O$11,B19),0,IF(AND(B19&gt;=$AH$5,B19&lt;=$AL$5),DATOS!$M$21,DATOS!$M$15)))</f>
        <v>0.3333333333333333</v>
      </c>
      <c r="C20" s="72">
        <f>IF(C19="","",IF(COUNTIF($B$7:$K$7,C19)+COUNTIF($B$8:$C$8,C19)+COUNTIF($B$9:$C$9,C19)+COUNTIF($B$10:$AG$10,C19)+COUNTIF($B$11:$O$11,C19),0,IF(AND(C19&gt;=$AH$5,C19&lt;=$AL$5),DATOS!$N$21,DATOS!$N$15)))</f>
        <v>0.3333333333333333</v>
      </c>
      <c r="D20" s="72">
        <f>IF(D19="","",IF(COUNTIF($B$7:$K$7,D19)+COUNTIF($B$8:$C$8,D19)+COUNTIF($B$9:$C$9,D19)+COUNTIF($B$10:$AG$10,D19)+COUNTIF($B$11:$O$11,D19),0,IF(AND(D19&gt;=$AH$5,D19&lt;=$AL$5),DATOS!$O$21,DATOS!$O$15)))</f>
        <v>0.3333333333333333</v>
      </c>
      <c r="E20" s="72">
        <f>IF(E19="","",IF(COUNTIF($B$7:$K$7,E19)+COUNTIF($B$8:$C$8,E19)+COUNTIF($B$9:$C$9,E19)+COUNTIF($B$10:$AG$10,E19)+COUNTIF($B$11:$O$11,E19),0,IF(AND(E19&gt;=$AH$5,E19&lt;=$AL$5),DATOS!$P$21,DATOS!$P$15)))</f>
        <v>0.3333333333333333</v>
      </c>
      <c r="F20" s="72">
        <f>IF(F19="","",IF(COUNTIF($B$7:$K$7,F19)+COUNTIF($B$8:$C$8,F19)+COUNTIF($B$9:$C$9,F19)+COUNTIF($B$10:$AG$10,F19)+COUNTIF($B$11:$O$11,F19),0,IF(AND(F19&gt;=$AH$5,F19&lt;=$AL$5),DATOS!$Q$21,DATOS!$Q$15)))</f>
        <v>0.20833333333333334</v>
      </c>
      <c r="G20" s="72">
        <f>IF(G19="","",IF(COUNTIF($B$7:$K$7,G19)+COUNTIF($B$8:$C$8,G19)+COUNTIF($B$9:$C$9,G19)+COUNTIF($B$10:$AG$10,G19)+COUNTIF($B$11:$O$11,G19),0,IF(AND(G19&gt;=$AH$5,G19&lt;=$AL$5),DATOS!$R$21,DATOS!$R$15)))</f>
        <v>0</v>
      </c>
      <c r="H20" s="72">
        <f>IF(H19="","",IF(COUNTIF($B$7:$K$7,H19)+COUNTIF($B$8:$C$8,H19)+COUNTIF($B$9:$C$9,H19)+COUNTIF($B$10:$AG$10,H19)+COUNTIF($B$11:$O$11,H19),0,IF(AND(H19&gt;=$AH$5,H19&lt;=$AL$5),DATOS!$S$21,DATOS!$S$15)))</f>
        <v>0</v>
      </c>
      <c r="I20" s="71">
        <f>IF(I19="","",IF(COUNTIF($B$7:$K$7,I19)+COUNTIF($B$8:$C$8,I19)+COUNTIF($B$9:$C$9,I19)+COUNTIF($B$10:$AG$10,I19)+COUNTIF($B$11:$O$11,I19),0,IF(AND(I19&gt;=$AH$5,I19&lt;=$AL$5),DATOS!$M$21,DATOS!$M$15)))</f>
        <v>0.3333333333333333</v>
      </c>
      <c r="J20" s="72">
        <f>IF(J19="","",IF(COUNTIF($B$7:$K$7,J19)+COUNTIF($B$8:$C$8,J19)+COUNTIF($B$9:$C$9,J19)+COUNTIF($B$10:$AG$10,J19)+COUNTIF($B$11:$O$11,J19),0,IF(AND(J19&gt;=$AH$5,J19&lt;=$AL$5),DATOS!$N$21,DATOS!$N$15)))</f>
        <v>0.3333333333333333</v>
      </c>
      <c r="K20" s="72">
        <f>IF(K19="","",IF(COUNTIF($B$7:$K$7,K19)+COUNTIF($B$8:$C$8,K19)+COUNTIF($B$9:$C$9,K19)+COUNTIF($B$10:$AG$10,K19)+COUNTIF($B$11:$O$11,K19),0,IF(AND(K19&gt;=$AH$5,K19&lt;=$AL$5),DATOS!$O$21,DATOS!$O$15)))</f>
        <v>0.3333333333333333</v>
      </c>
      <c r="L20" s="72">
        <f>IF(L19="","",IF(COUNTIF($B$7:$K$7,L19)+COUNTIF($B$8:$C$8,L19)+COUNTIF($B$9:$C$9,L19)+COUNTIF($B$10:$AG$10,L19)+COUNTIF($B$11:$O$11,L19),0,IF(AND(L19&gt;=$AH$5,L19&lt;=$AL$5),DATOS!$P$21,DATOS!$P$15)))</f>
        <v>0.3333333333333333</v>
      </c>
      <c r="M20" s="72">
        <f>IF(M19="","",IF(COUNTIF($B$7:$K$7,M19)+COUNTIF($B$8:$C$8,M19)+COUNTIF($B$9:$C$9,M19)+COUNTIF($B$10:$AG$10,M19)+COUNTIF($B$11:$O$11,M19),0,IF(AND(M19&gt;=$AH$5,M19&lt;=$AL$5),DATOS!$Q$21,DATOS!$Q$15)))</f>
        <v>0.20833333333333334</v>
      </c>
      <c r="N20" s="72">
        <f>IF(N19="","",IF(COUNTIF($B$7:$K$7,N19)+COUNTIF($B$8:$C$8,N19)+COUNTIF($B$9:$C$9,N19)+COUNTIF($B$10:$AG$10,N19)+COUNTIF($B$11:$O$11,N19),0,IF(AND(N19&gt;=$AH$5,N19&lt;=$AL$5),DATOS!$R$21,DATOS!$R$15)))</f>
        <v>0</v>
      </c>
      <c r="O20" s="72">
        <f>IF(O19="","",IF(COUNTIF($B$7:$K$7,O19)+COUNTIF($B$8:$C$8,O19)+COUNTIF($B$9:$C$9,O19)+COUNTIF($B$10:$AG$10,O19)+COUNTIF($B$11:$O$11,O19),0,IF(AND(O19&gt;=$AH$5,O19&lt;=$AL$5),DATOS!$S$21,DATOS!$S$15)))</f>
        <v>0</v>
      </c>
      <c r="P20" s="71">
        <f>IF(P19="","",IF(COUNTIF($B$7:$K$7,P19)+COUNTIF($B$8:$C$8,P19)+COUNTIF($B$9:$C$9,P19)+COUNTIF($B$10:$AG$10,P19)+COUNTIF($B$11:$O$11,P19),0,IF(AND(P19&gt;=$AH$5,P19&lt;=$AL$5),DATOS!$M$21,DATOS!$M$15)))</f>
        <v>0.3333333333333333</v>
      </c>
      <c r="Q20" s="72">
        <f>IF(Q19="","",IF(COUNTIF($B$7:$K$7,Q19)+COUNTIF($B$8:$C$8,Q19)+COUNTIF($B$9:$C$9,Q19)+COUNTIF($B$10:$AG$10,Q19)+COUNTIF($B$11:$O$11,Q19),0,IF(AND(Q19&gt;=$AH$5,Q19&lt;=$AL$5),DATOS!$N$21,DATOS!$N$15)))</f>
        <v>0.3333333333333333</v>
      </c>
      <c r="R20" s="72">
        <f>IF(R19="","",IF(COUNTIF($B$7:$K$7,R19)+COUNTIF($B$8:$C$8,R19)+COUNTIF($B$9:$C$9,R19)+COUNTIF($B$10:$AG$10,R19)+COUNTIF($B$11:$O$11,R19),0,IF(AND(R19&gt;=$AH$5,R19&lt;=$AL$5),DATOS!$O$21,DATOS!$O$15)))</f>
        <v>0.3333333333333333</v>
      </c>
      <c r="S20" s="72">
        <f>IF(S19="","",IF(COUNTIF($B$7:$K$7,S19)+COUNTIF($B$8:$C$8,S19)+COUNTIF($B$9:$C$9,S19)+COUNTIF($B$10:$AG$10,S19)+COUNTIF($B$11:$O$11,S19),0,IF(AND(S19&gt;=$AH$5,S19&lt;=$AL$5),DATOS!$P$21,DATOS!$P$15)))</f>
        <v>0.3333333333333333</v>
      </c>
      <c r="T20" s="72">
        <f>IF(T19="","",IF(COUNTIF($B$7:$K$7,T19)+COUNTIF($B$8:$C$8,T19)+COUNTIF($B$9:$C$9,T19)+COUNTIF($B$10:$AG$10,T19)+COUNTIF($B$11:$O$11,T19),0,IF(AND(T19&gt;=$AH$5,T19&lt;=$AL$5),DATOS!$Q$21,DATOS!$Q$15)))</f>
        <v>0</v>
      </c>
      <c r="U20" s="72">
        <f>IF(U19="","",IF(COUNTIF($B$7:$K$7,U19)+COUNTIF($B$8:$C$8,U19)+COUNTIF($B$9:$C$9,U19)+COUNTIF($B$10:$AG$10,U19)+COUNTIF($B$11:$O$11,U19),0,IF(AND(U19&gt;=$AH$5,U19&lt;=$AL$5),DATOS!$R$21,DATOS!$R$15)))</f>
        <v>0</v>
      </c>
      <c r="V20" s="72">
        <f>IF(V19="","",IF(COUNTIF($B$7:$K$7,V19)+COUNTIF($B$8:$C$8,V19)+COUNTIF($B$9:$C$9,V19)+COUNTIF($B$10:$AG$10,V19)+COUNTIF($B$11:$O$11,V19),0,IF(AND(V19&gt;=$AH$5,V19&lt;=$AL$5),DATOS!$S$21,DATOS!$S$15)))</f>
        <v>0</v>
      </c>
      <c r="W20" s="71">
        <f>IF(W19="","",IF(COUNTIF($B$7:$K$7,W19)+COUNTIF($B$8:$C$8,W19)+COUNTIF($B$9:$C$9,W19)+COUNTIF($B$10:$AG$10,W19)+COUNTIF($B$11:$O$11,W19),0,IF(AND(W19&gt;=$AH$5,W19&lt;=$AL$5),DATOS!$M$21,DATOS!$M$15)))</f>
        <v>0.3333333333333333</v>
      </c>
      <c r="X20" s="72">
        <f>IF(X19="","",IF(COUNTIF($B$7:$K$7,X19)+COUNTIF($B$8:$C$8,X19)+COUNTIF($B$9:$C$9,X19)+COUNTIF($B$10:$AG$10,X19)+COUNTIF($B$11:$O$11,X19),0,IF(AND(X19&gt;=$AH$5,X19&lt;=$AL$5),DATOS!$N$21,DATOS!$N$15)))</f>
        <v>0.3333333333333333</v>
      </c>
      <c r="Y20" s="72">
        <f>IF(Y19="","",IF(COUNTIF($B$7:$K$7,Y19)+COUNTIF($B$8:$C$8,Y19)+COUNTIF($B$9:$C$9,Y19)+COUNTIF($B$10:$AG$10,Y19)+COUNTIF($B$11:$O$11,Y19),0,IF(AND(Y19&gt;=$AH$5,Y19&lt;=$AL$5),DATOS!$O$21,DATOS!$O$15)))</f>
        <v>0.3333333333333333</v>
      </c>
      <c r="Z20" s="72">
        <f>IF(Z19="","",IF(COUNTIF($B$7:$K$7,Z19)+COUNTIF($B$8:$C$8,Z19)+COUNTIF($B$9:$C$9,Z19)+COUNTIF($B$10:$AG$10,Z19)+COUNTIF($B$11:$O$11,Z19),0,IF(AND(Z19&gt;=$AH$5,Z19&lt;=$AL$5),DATOS!$P$21,DATOS!$P$15)))</f>
        <v>0.3333333333333333</v>
      </c>
      <c r="AA20" s="72">
        <f>IF(AA19="","",IF(COUNTIF($B$7:$K$7,AA19)+COUNTIF($B$8:$C$8,AA19)+COUNTIF($B$9:$C$9,AA19)+COUNTIF($B$10:$AG$10,AA19)+COUNTIF($B$11:$O$11,AA19),0,IF(AND(AA19&gt;=$AH$5,AA19&lt;=$AL$5),DATOS!$Q$21,DATOS!$Q$15)))</f>
        <v>0.20833333333333334</v>
      </c>
      <c r="AB20" s="72">
        <f>IF(AB19="","",IF(COUNTIF($B$7:$K$7,AB19)+COUNTIF($B$8:$C$8,AB19)+COUNTIF($B$9:$C$9,AB19)+COUNTIF($B$10:$AG$10,AB19)+COUNTIF($B$11:$O$11,AB19),0,IF(AND(AB19&gt;=$AH$5,AB19&lt;=$AL$5),DATOS!$R$21,DATOS!$R$15)))</f>
        <v>0</v>
      </c>
      <c r="AC20" s="72">
        <f>IF(AC19="","",IF(COUNTIF($B$7:$K$7,AC19)+COUNTIF($B$8:$C$8,AC19)+COUNTIF($B$9:$C$9,AC19)+COUNTIF($B$10:$AG$10,AC19)+COUNTIF($B$11:$O$11,AC19),0,IF(AND(AC19&gt;=$AH$5,AC19&lt;=$AL$5),DATOS!$S$21,DATOS!$S$15)))</f>
        <v>0</v>
      </c>
      <c r="AD20" s="71">
        <f>IF(AD19="","",IF(COUNTIF($B$7:$K$7,AD19)+COUNTIF($B$8:$C$8,AD19)+COUNTIF($B$9:$C$9,AD19)+COUNTIF($B$10:$AG$10,AD19)+COUNTIF($B$11:$O$11,AD19),0,IF(AND(AD19&gt;=$AH$5,AD19&lt;=$AL$5),DATOS!$M$21,DATOS!$M$15)))</f>
        <v>0.3333333333333333</v>
      </c>
      <c r="AE20" s="72">
        <f>IF(AE19="","",IF(COUNTIF($B$7:$K$7,AE19)+COUNTIF($B$8:$C$8,AE19)+COUNTIF($B$9:$C$9,AE19)+COUNTIF($B$10:$AG$10,AE19)+COUNTIF($B$11:$O$11,AE19),0,IF(AND(AE19&gt;=$AH$5,AE19&lt;=$AL$5),DATOS!$N$21,DATOS!$N$15)))</f>
        <v>0.3333333333333333</v>
      </c>
      <c r="AF20" s="72">
        <f>IF(AF19="","",IF(COUNTIF($B$7:$K$7,AF19)+COUNTIF($B$8:$C$8,AF19)+COUNTIF($B$9:$C$9,AF19)+COUNTIF($B$10:$AG$10,AF19)+COUNTIF($B$11:$O$11,AF19),0,IF(AND(AF19&gt;=$AH$5,AF19&lt;=$AL$5),DATOS!$O$21,DATOS!$O$15)))</f>
        <v>0.3333333333333333</v>
      </c>
      <c r="AG20" s="72">
        <f>IF(AG19="","",IF(COUNTIF($B$7:$K$7,AG19)+COUNTIF($B$8:$C$8,AG19)+COUNTIF($B$9:$C$9,AG19)+COUNTIF($B$10:$AG$10,AG19)+COUNTIF($B$11:$O$11,AG19),0,IF(AND(AG19&gt;=$AH$5,AG19&lt;=$AL$5),DATOS!$P$21,DATOS!$P$15)))</f>
      </c>
      <c r="AH20" s="72">
        <f>IF(AH19="","",IF(COUNTIF($B$7:$K$7,AH19)+COUNTIF($B$8:$C$8,AH19)+COUNTIF($B$9:$C$9,AH19)+COUNTIF($B$10:$AG$10,AH19)+COUNTIF($B$11:$O$11,AH19),0,IF(AND(AH19&gt;=$AH$5,AH19&lt;=$AL$5),DATOS!$Q$21,DATOS!$Q$15)))</f>
      </c>
      <c r="AI20" s="72">
        <f>IF(AI19="","",IF(COUNTIF($B$7:$K$7,AI19)+COUNTIF($B$8:$C$8,AI19)+COUNTIF($B$9:$C$9,AI19)+COUNTIF($B$10:$AG$10,AI19)+COUNTIF($B$11:$O$11,AI19),0,IF(AND(AI19&gt;=$AH$5,AI19&lt;=$AL$5),DATOS!$R$21,DATOS!$R$15)))</f>
      </c>
      <c r="AJ20" s="72">
        <f>IF(AJ19="","",IF(COUNTIF($B$7:$K$7,AJ19)+COUNTIF($B$8:$C$8,AJ19)+COUNTIF($B$9:$C$9,AJ19)+COUNTIF($B$10:$AG$10,AJ19)+COUNTIF($B$11:$O$11,AJ19),0,IF(AND(AJ19&gt;=$AH$5,AJ19&lt;=$AL$5),DATOS!$S$21,DATOS!$S$15)))</f>
      </c>
      <c r="AK20" s="71">
        <f>IF(AK19="","",IF(COUNTIF($B$7:$K$7,AK19)+COUNTIF($B$8:$C$8,AK19)+COUNTIF($B$9:$C$9,AK19)+COUNTIF($B$10:$AG$10,AK19)+COUNTIF($B$11:$O$11,AK19),0,IF(AND(AK19&gt;=$AH$5,AK19&lt;=$AL$5),DATOS!$M$21,DATOS!$M$15)))</f>
      </c>
      <c r="AL20" s="72">
        <f>IF(AL19="","",IF(COUNTIF($B$7:$K$7,AL19)+COUNTIF($B$8:$C$8,AL19)+COUNTIF($B$9:$C$9,AL19)+COUNTIF($B$10:$AG$10,AL19)+COUNTIF($B$11:$O$11,AL19),0,IF(AND(AL19&gt;=$AH$5,AL19&lt;=$AL$5),DATOS!$N$21,DATOS!$N$15)))</f>
      </c>
      <c r="AM20" s="73">
        <f>COUNTIF(B20:AL20,"&gt;0")</f>
        <v>22</v>
      </c>
      <c r="AN20" s="178">
        <f>SUM(B20:AL20)</f>
        <v>6.958333333333331</v>
      </c>
      <c r="AO20" s="74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</row>
    <row r="21" spans="1:80" s="63" customFormat="1" ht="15.75">
      <c r="A21" s="64">
        <f>DATE(YEAR(A19+35),MONTH(A19+35),1)</f>
        <v>40269</v>
      </c>
      <c r="B21" s="65">
        <f>IF(MONTH($A21)&lt;&gt;MONTH($A21-WEEKDAY($A21,DATOS!$A$17)+(COLUMN(B21)-COLUMN($B21)+1)),"",$A21-WEEKDAY($A21,DATOS!$A$17)+(COLUMN(B21)-COLUMN($B21)+1))</f>
      </c>
      <c r="C21" s="66">
        <f>IF(MONTH($A21)&lt;&gt;MONTH($A21-WEEKDAY($A21,DATOS!$A$17)+(COLUMN(C21)-COLUMN($B21)+1)),"",$A21-WEEKDAY($A21,DATOS!$A$17)+(COLUMN(C21)-COLUMN($B21)+1))</f>
      </c>
      <c r="D21" s="66">
        <f>IF(MONTH($A21)&lt;&gt;MONTH($A21-WEEKDAY($A21,DATOS!$A$17)+(COLUMN(D21)-COLUMN($B21)+1)),"",$A21-WEEKDAY($A21,DATOS!$A$17)+(COLUMN(D21)-COLUMN($B21)+1))</f>
      </c>
      <c r="E21" s="66">
        <f>IF(MONTH($A21)&lt;&gt;MONTH($A21-WEEKDAY($A21,DATOS!$A$17)+(COLUMN(E21)-COLUMN($B21)+1)),"",$A21-WEEKDAY($A21,DATOS!$A$17)+(COLUMN(E21)-COLUMN($B21)+1))</f>
        <v>40269</v>
      </c>
      <c r="F21" s="66">
        <f>IF(MONTH($A21)&lt;&gt;MONTH($A21-WEEKDAY($A21,DATOS!$A$17)+(COLUMN(F21)-COLUMN($B21)+1)),"",$A21-WEEKDAY($A21,DATOS!$A$17)+(COLUMN(F21)-COLUMN($B21)+1))</f>
        <v>40270</v>
      </c>
      <c r="G21" s="66">
        <f>IF(MONTH($A21)&lt;&gt;MONTH($A21-WEEKDAY($A21,DATOS!$A$17)+(COLUMN(G21)-COLUMN($B21)+1)),"",$A21-WEEKDAY($A21,DATOS!$A$17)+(COLUMN(G21)-COLUMN($B21)+1))</f>
        <v>40271</v>
      </c>
      <c r="H21" s="66">
        <f>IF(MONTH($A21)&lt;&gt;MONTH($A21-WEEKDAY($A21,DATOS!$A$17)+(COLUMN(H21)-COLUMN($B21)+1)),"",$A21-WEEKDAY($A21,DATOS!$A$17)+(COLUMN(H21)-COLUMN($B21)+1))</f>
        <v>40272</v>
      </c>
      <c r="I21" s="65">
        <f>IF(MONTH($A21)&lt;&gt;MONTH($A21-WEEKDAY($A21,DATOS!$A$17)+(COLUMN(I21)-COLUMN($B21)+1)),"",$A21-WEEKDAY($A21,DATOS!$A$17)+(COLUMN(I21)-COLUMN($B21)+1))</f>
        <v>40273</v>
      </c>
      <c r="J21" s="66">
        <f>IF(MONTH($A21)&lt;&gt;MONTH($A21-WEEKDAY($A21,DATOS!$A$17)+(COLUMN(J21)-COLUMN($B21)+1)),"",$A21-WEEKDAY($A21,DATOS!$A$17)+(COLUMN(J21)-COLUMN($B21)+1))</f>
        <v>40274</v>
      </c>
      <c r="K21" s="66">
        <f>IF(MONTH($A21)&lt;&gt;MONTH($A21-WEEKDAY($A21,DATOS!$A$17)+(COLUMN(K21)-COLUMN($B21)+1)),"",$A21-WEEKDAY($A21,DATOS!$A$17)+(COLUMN(K21)-COLUMN($B21)+1))</f>
        <v>40275</v>
      </c>
      <c r="L21" s="66">
        <f>IF(MONTH($A21)&lt;&gt;MONTH($A21-WEEKDAY($A21,DATOS!$A$17)+(COLUMN(L21)-COLUMN($B21)+1)),"",$A21-WEEKDAY($A21,DATOS!$A$17)+(COLUMN(L21)-COLUMN($B21)+1))</f>
        <v>40276</v>
      </c>
      <c r="M21" s="66">
        <f>IF(MONTH($A21)&lt;&gt;MONTH($A21-WEEKDAY($A21,DATOS!$A$17)+(COLUMN(M21)-COLUMN($B21)+1)),"",$A21-WEEKDAY($A21,DATOS!$A$17)+(COLUMN(M21)-COLUMN($B21)+1))</f>
        <v>40277</v>
      </c>
      <c r="N21" s="66">
        <f>IF(MONTH($A21)&lt;&gt;MONTH($A21-WEEKDAY($A21,DATOS!$A$17)+(COLUMN(N21)-COLUMN($B21)+1)),"",$A21-WEEKDAY($A21,DATOS!$A$17)+(COLUMN(N21)-COLUMN($B21)+1))</f>
        <v>40278</v>
      </c>
      <c r="O21" s="66">
        <f>IF(MONTH($A21)&lt;&gt;MONTH($A21-WEEKDAY($A21,DATOS!$A$17)+(COLUMN(O21)-COLUMN($B21)+1)),"",$A21-WEEKDAY($A21,DATOS!$A$17)+(COLUMN(O21)-COLUMN($B21)+1))</f>
        <v>40279</v>
      </c>
      <c r="P21" s="65">
        <f>IF(MONTH($A21)&lt;&gt;MONTH($A21-WEEKDAY($A21,DATOS!$A$17)+(COLUMN(P21)-COLUMN($B21)+1)),"",$A21-WEEKDAY($A21,DATOS!$A$17)+(COLUMN(P21)-COLUMN($B21)+1))</f>
        <v>40280</v>
      </c>
      <c r="Q21" s="66">
        <f>IF(MONTH($A21)&lt;&gt;MONTH($A21-WEEKDAY($A21,DATOS!$A$17)+(COLUMN(Q21)-COLUMN($B21)+1)),"",$A21-WEEKDAY($A21,DATOS!$A$17)+(COLUMN(Q21)-COLUMN($B21)+1))</f>
        <v>40281</v>
      </c>
      <c r="R21" s="66">
        <f>IF(MONTH($A21)&lt;&gt;MONTH($A21-WEEKDAY($A21,DATOS!$A$17)+(COLUMN(R21)-COLUMN($B21)+1)),"",$A21-WEEKDAY($A21,DATOS!$A$17)+(COLUMN(R21)-COLUMN($B21)+1))</f>
        <v>40282</v>
      </c>
      <c r="S21" s="66">
        <f>IF(MONTH($A21)&lt;&gt;MONTH($A21-WEEKDAY($A21,DATOS!$A$17)+(COLUMN(S21)-COLUMN($B21)+1)),"",$A21-WEEKDAY($A21,DATOS!$A$17)+(COLUMN(S21)-COLUMN($B21)+1))</f>
        <v>40283</v>
      </c>
      <c r="T21" s="66">
        <f>IF(MONTH($A21)&lt;&gt;MONTH($A21-WEEKDAY($A21,DATOS!$A$17)+(COLUMN(T21)-COLUMN($B21)+1)),"",$A21-WEEKDAY($A21,DATOS!$A$17)+(COLUMN(T21)-COLUMN($B21)+1))</f>
        <v>40284</v>
      </c>
      <c r="U21" s="66">
        <f>IF(MONTH($A21)&lt;&gt;MONTH($A21-WEEKDAY($A21,DATOS!$A$17)+(COLUMN(U21)-COLUMN($B21)+1)),"",$A21-WEEKDAY($A21,DATOS!$A$17)+(COLUMN(U21)-COLUMN($B21)+1))</f>
        <v>40285</v>
      </c>
      <c r="V21" s="66">
        <f>IF(MONTH($A21)&lt;&gt;MONTH($A21-WEEKDAY($A21,DATOS!$A$17)+(COLUMN(V21)-COLUMN($B21)+1)),"",$A21-WEEKDAY($A21,DATOS!$A$17)+(COLUMN(V21)-COLUMN($B21)+1))</f>
        <v>40286</v>
      </c>
      <c r="W21" s="65">
        <f>IF(MONTH($A21)&lt;&gt;MONTH($A21-WEEKDAY($A21,DATOS!$A$17)+(COLUMN(W21)-COLUMN($B21)+1)),"",$A21-WEEKDAY($A21,DATOS!$A$17)+(COLUMN(W21)-COLUMN($B21)+1))</f>
        <v>40287</v>
      </c>
      <c r="X21" s="66">
        <f>IF(MONTH($A21)&lt;&gt;MONTH($A21-WEEKDAY($A21,DATOS!$A$17)+(COLUMN(X21)-COLUMN($B21)+1)),"",$A21-WEEKDAY($A21,DATOS!$A$17)+(COLUMN(X21)-COLUMN($B21)+1))</f>
        <v>40288</v>
      </c>
      <c r="Y21" s="66">
        <f>IF(MONTH($A21)&lt;&gt;MONTH($A21-WEEKDAY($A21,DATOS!$A$17)+(COLUMN(Y21)-COLUMN($B21)+1)),"",$A21-WEEKDAY($A21,DATOS!$A$17)+(COLUMN(Y21)-COLUMN($B21)+1))</f>
        <v>40289</v>
      </c>
      <c r="Z21" s="66">
        <f>IF(MONTH($A21)&lt;&gt;MONTH($A21-WEEKDAY($A21,DATOS!$A$17)+(COLUMN(Z21)-COLUMN($B21)+1)),"",$A21-WEEKDAY($A21,DATOS!$A$17)+(COLUMN(Z21)-COLUMN($B21)+1))</f>
        <v>40290</v>
      </c>
      <c r="AA21" s="66">
        <f>IF(MONTH($A21)&lt;&gt;MONTH($A21-WEEKDAY($A21,DATOS!$A$17)+(COLUMN(AA21)-COLUMN($B21)+1)),"",$A21-WEEKDAY($A21,DATOS!$A$17)+(COLUMN(AA21)-COLUMN($B21)+1))</f>
        <v>40291</v>
      </c>
      <c r="AB21" s="66">
        <f>IF(MONTH($A21)&lt;&gt;MONTH($A21-WEEKDAY($A21,DATOS!$A$17)+(COLUMN(AB21)-COLUMN($B21)+1)),"",$A21-WEEKDAY($A21,DATOS!$A$17)+(COLUMN(AB21)-COLUMN($B21)+1))</f>
        <v>40292</v>
      </c>
      <c r="AC21" s="66">
        <f>IF(MONTH($A21)&lt;&gt;MONTH($A21-WEEKDAY($A21,DATOS!$A$17)+(COLUMN(AC21)-COLUMN($B21)+1)),"",$A21-WEEKDAY($A21,DATOS!$A$17)+(COLUMN(AC21)-COLUMN($B21)+1))</f>
        <v>40293</v>
      </c>
      <c r="AD21" s="65">
        <f>IF(MONTH($A21)&lt;&gt;MONTH($A21-WEEKDAY($A21,DATOS!$A$17)+(COLUMN(AD21)-COLUMN($B21)+1)),"",$A21-WEEKDAY($A21,DATOS!$A$17)+(COLUMN(AD21)-COLUMN($B21)+1))</f>
        <v>40294</v>
      </c>
      <c r="AE21" s="66">
        <f>IF(MONTH($A21)&lt;&gt;MONTH($A21-WEEKDAY($A21,DATOS!$A$17)+(COLUMN(AE21)-COLUMN($B21)+1)),"",$A21-WEEKDAY($A21,DATOS!$A$17)+(COLUMN(AE21)-COLUMN($B21)+1))</f>
        <v>40295</v>
      </c>
      <c r="AF21" s="66">
        <f>IF(MONTH($A21)&lt;&gt;MONTH($A21-WEEKDAY($A21,DATOS!$A$17)+(COLUMN(AF21)-COLUMN($B21)+1)),"",$A21-WEEKDAY($A21,DATOS!$A$17)+(COLUMN(AF21)-COLUMN($B21)+1))</f>
        <v>40296</v>
      </c>
      <c r="AG21" s="66">
        <f>IF(MONTH($A21)&lt;&gt;MONTH($A21-WEEKDAY($A21,DATOS!$A$17)+(COLUMN(AG21)-COLUMN($B21)+1)),"",$A21-WEEKDAY($A21,DATOS!$A$17)+(COLUMN(AG21)-COLUMN($B21)+1))</f>
        <v>40297</v>
      </c>
      <c r="AH21" s="66">
        <f>IF(MONTH($A21)&lt;&gt;MONTH($A21-WEEKDAY($A21,DATOS!$A$17)+(COLUMN(AH21)-COLUMN($B21)+1)),"",$A21-WEEKDAY($A21,DATOS!$A$17)+(COLUMN(AH21)-COLUMN($B21)+1))</f>
        <v>40298</v>
      </c>
      <c r="AI21" s="66">
        <f>IF(MONTH($A21)&lt;&gt;MONTH($A21-WEEKDAY($A21,DATOS!$A$17)+(COLUMN(AI21)-COLUMN($B21)+1)),"",$A21-WEEKDAY($A21,DATOS!$A$17)+(COLUMN(AI21)-COLUMN($B21)+1))</f>
      </c>
      <c r="AJ21" s="66">
        <f>IF(MONTH($A21)&lt;&gt;MONTH($A21-WEEKDAY($A21,DATOS!$A$17)+(COLUMN(AJ21)-COLUMN($B21)+1)),"",$A21-WEEKDAY($A21,DATOS!$A$17)+(COLUMN(AJ21)-COLUMN($B21)+1))</f>
      </c>
      <c r="AK21" s="65">
        <f>IF(MONTH($A21)&lt;&gt;MONTH($A21-WEEKDAY($A21,DATOS!$A$17)+(COLUMN(AK21)-COLUMN($B21)+1)),"",$A21-WEEKDAY($A21,DATOS!$A$17)+(COLUMN(AK21)-COLUMN($B21)+1))</f>
      </c>
      <c r="AL21" s="67">
        <f>IF(MONTH($A21)&lt;&gt;MONTH($A21-WEEKDAY($A21,DATOS!$A$17)+(COLUMN(AL21)-COLUMN($B21)+1)),"",$A21-WEEKDAY($A21,DATOS!$A$17)+(COLUMN(AL21)-COLUMN($B21)+1))</f>
      </c>
      <c r="AM21" s="77"/>
      <c r="AN21" s="78"/>
      <c r="AO21" s="80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</row>
    <row r="22" spans="1:80" s="76" customFormat="1" ht="15" customHeight="1">
      <c r="A22" s="70"/>
      <c r="B22" s="71">
        <f>IF(B21="","",IF(COUNTIF($B$7:$K$7,B21)+COUNTIF($B$8:$C$8,B21)+COUNTIF($B$9:$C$9,B21)+COUNTIF($B$10:$AG$10,B21)+COUNTIF($B$11:$O$11,B21),0,IF(AND(B21&gt;=$AH$5,B21&lt;=$AL$5),DATOS!$M$21,DATOS!$M$15)))</f>
      </c>
      <c r="C22" s="72">
        <f>IF(C21="","",IF(COUNTIF($B$7:$K$7,C21)+COUNTIF($B$8:$C$8,C21)+COUNTIF($B$9:$C$9,C21)+COUNTIF($B$10:$AG$10,C21)+COUNTIF($B$11:$O$11,C21),0,IF(AND(C21&gt;=$AH$5,C21&lt;=$AL$5),DATOS!$N$21,DATOS!$N$15)))</f>
      </c>
      <c r="D22" s="72">
        <f>IF(D21="","",IF(COUNTIF($B$7:$K$7,D21)+COUNTIF($B$8:$C$8,D21)+COUNTIF($B$9:$C$9,D21)+COUNTIF($B$10:$AG$10,D21)+COUNTIF($B$11:$O$11,D21),0,IF(AND(D21&gt;=$AH$5,D21&lt;=$AL$5),DATOS!$O$21,DATOS!$O$15)))</f>
      </c>
      <c r="E22" s="72">
        <f>IF(E21="","",IF(COUNTIF($B$7:$K$7,E21)+COUNTIF($B$8:$C$8,E21)+COUNTIF($B$9:$C$9,E21)+COUNTIF($B$10:$AG$10,E21)+COUNTIF($B$11:$O$11,E21),0,IF(AND(E21&gt;=$AH$5,E21&lt;=$AL$5),DATOS!$P$21,DATOS!$P$15)))</f>
        <v>0.3333333333333333</v>
      </c>
      <c r="F22" s="72">
        <f>IF(F21="","",IF(COUNTIF($B$7:$K$7,F21)+COUNTIF($B$8:$C$8,F21)+COUNTIF($B$9:$C$9,F21)+COUNTIF($B$10:$AG$10,F21)+COUNTIF($B$11:$O$11,F21),0,IF(AND(F21&gt;=$AH$5,F21&lt;=$AL$5),DATOS!$Q$21,DATOS!$Q$15)))</f>
        <v>0</v>
      </c>
      <c r="G22" s="72">
        <f>IF(G21="","",IF(COUNTIF($B$7:$K$7,G21)+COUNTIF($B$8:$C$8,G21)+COUNTIF($B$9:$C$9,G21)+COUNTIF($B$10:$AG$10,G21)+COUNTIF($B$11:$O$11,G21),0,IF(AND(G21&gt;=$AH$5,G21&lt;=$AL$5),DATOS!$R$21,DATOS!$R$15)))</f>
        <v>0</v>
      </c>
      <c r="H22" s="72">
        <f>IF(H21="","",IF(COUNTIF($B$7:$K$7,H21)+COUNTIF($B$8:$C$8,H21)+COUNTIF($B$9:$C$9,H21)+COUNTIF($B$10:$AG$10,H21)+COUNTIF($B$11:$O$11,H21),0,IF(AND(H21&gt;=$AH$5,H21&lt;=$AL$5),DATOS!$S$21,DATOS!$S$15)))</f>
        <v>0</v>
      </c>
      <c r="I22" s="71">
        <f>IF(I21="","",IF(COUNTIF($B$7:$K$7,I21)+COUNTIF($B$8:$C$8,I21)+COUNTIF($B$9:$C$9,I21)+COUNTIF($B$10:$AG$10,I21)+COUNTIF($B$11:$O$11,I21),0,IF(AND(I21&gt;=$AH$5,I21&lt;=$AL$5),DATOS!$M$21,DATOS!$M$15)))</f>
        <v>0</v>
      </c>
      <c r="J22" s="72">
        <f>IF(J21="","",IF(COUNTIF($B$7:$K$7,J21)+COUNTIF($B$8:$C$8,J21)+COUNTIF($B$9:$C$9,J21)+COUNTIF($B$10:$AG$10,J21)+COUNTIF($B$11:$O$11,J21),0,IF(AND(J21&gt;=$AH$5,J21&lt;=$AL$5),DATOS!$N$21,DATOS!$N$15)))</f>
        <v>0.3333333333333333</v>
      </c>
      <c r="K22" s="72">
        <f>IF(K21="","",IF(COUNTIF($B$7:$K$7,K21)+COUNTIF($B$8:$C$8,K21)+COUNTIF($B$9:$C$9,K21)+COUNTIF($B$10:$AG$10,K21)+COUNTIF($B$11:$O$11,K21),0,IF(AND(K21&gt;=$AH$5,K21&lt;=$AL$5),DATOS!$O$21,DATOS!$O$15)))</f>
        <v>0.3333333333333333</v>
      </c>
      <c r="L22" s="72">
        <f>IF(L21="","",IF(COUNTIF($B$7:$K$7,L21)+COUNTIF($B$8:$C$8,L21)+COUNTIF($B$9:$C$9,L21)+COUNTIF($B$10:$AG$10,L21)+COUNTIF($B$11:$O$11,L21),0,IF(AND(L21&gt;=$AH$5,L21&lt;=$AL$5),DATOS!$P$21,DATOS!$P$15)))</f>
        <v>0.3333333333333333</v>
      </c>
      <c r="M22" s="72">
        <f>IF(M21="","",IF(COUNTIF($B$7:$K$7,M21)+COUNTIF($B$8:$C$8,M21)+COUNTIF($B$9:$C$9,M21)+COUNTIF($B$10:$AG$10,M21)+COUNTIF($B$11:$O$11,M21),0,IF(AND(M21&gt;=$AH$5,M21&lt;=$AL$5),DATOS!$Q$21,DATOS!$Q$15)))</f>
        <v>0.20833333333333334</v>
      </c>
      <c r="N22" s="72">
        <f>IF(N21="","",IF(COUNTIF($B$7:$K$7,N21)+COUNTIF($B$8:$C$8,N21)+COUNTIF($B$9:$C$9,N21)+COUNTIF($B$10:$AG$10,N21)+COUNTIF($B$11:$O$11,N21),0,IF(AND(N21&gt;=$AH$5,N21&lt;=$AL$5),DATOS!$R$21,DATOS!$R$15)))</f>
        <v>0</v>
      </c>
      <c r="O22" s="72">
        <f>IF(O21="","",IF(COUNTIF($B$7:$K$7,O21)+COUNTIF($B$8:$C$8,O21)+COUNTIF($B$9:$C$9,O21)+COUNTIF($B$10:$AG$10,O21)+COUNTIF($B$11:$O$11,O21),0,IF(AND(O21&gt;=$AH$5,O21&lt;=$AL$5),DATOS!$S$21,DATOS!$S$15)))</f>
        <v>0</v>
      </c>
      <c r="P22" s="71">
        <f>IF(P21="","",IF(COUNTIF($B$7:$K$7,P21)+COUNTIF($B$8:$C$8,P21)+COUNTIF($B$9:$C$9,P21)+COUNTIF($B$10:$AG$10,P21)+COUNTIF($B$11:$O$11,P21),0,IF(AND(P21&gt;=$AH$5,P21&lt;=$AL$5),DATOS!$M$21,DATOS!$M$15)))</f>
        <v>0</v>
      </c>
      <c r="Q22" s="72">
        <f>IF(Q21="","",IF(COUNTIF($B$7:$K$7,Q21)+COUNTIF($B$8:$C$8,Q21)+COUNTIF($B$9:$C$9,Q21)+COUNTIF($B$10:$AG$10,Q21)+COUNTIF($B$11:$O$11,Q21),0,IF(AND(Q21&gt;=$AH$5,Q21&lt;=$AL$5),DATOS!$N$21,DATOS!$N$15)))</f>
        <v>0.3333333333333333</v>
      </c>
      <c r="R22" s="72">
        <f>IF(R21="","",IF(COUNTIF($B$7:$K$7,R21)+COUNTIF($B$8:$C$8,R21)+COUNTIF($B$9:$C$9,R21)+COUNTIF($B$10:$AG$10,R21)+COUNTIF($B$11:$O$11,R21),0,IF(AND(R21&gt;=$AH$5,R21&lt;=$AL$5),DATOS!$O$21,DATOS!$O$15)))</f>
        <v>0.3333333333333333</v>
      </c>
      <c r="S22" s="72">
        <f>IF(S21="","",IF(COUNTIF($B$7:$K$7,S21)+COUNTIF($B$8:$C$8,S21)+COUNTIF($B$9:$C$9,S21)+COUNTIF($B$10:$AG$10,S21)+COUNTIF($B$11:$O$11,S21),0,IF(AND(S21&gt;=$AH$5,S21&lt;=$AL$5),DATOS!$P$21,DATOS!$P$15)))</f>
        <v>0.3333333333333333</v>
      </c>
      <c r="T22" s="72">
        <f>IF(T21="","",IF(COUNTIF($B$7:$K$7,T21)+COUNTIF($B$8:$C$8,T21)+COUNTIF($B$9:$C$9,T21)+COUNTIF($B$10:$AG$10,T21)+COUNTIF($B$11:$O$11,T21),0,IF(AND(T21&gt;=$AH$5,T21&lt;=$AL$5),DATOS!$Q$21,DATOS!$Q$15)))</f>
        <v>0.20833333333333334</v>
      </c>
      <c r="U22" s="72">
        <f>IF(U21="","",IF(COUNTIF($B$7:$K$7,U21)+COUNTIF($B$8:$C$8,U21)+COUNTIF($B$9:$C$9,U21)+COUNTIF($B$10:$AG$10,U21)+COUNTIF($B$11:$O$11,U21),0,IF(AND(U21&gt;=$AH$5,U21&lt;=$AL$5),DATOS!$R$21,DATOS!$R$15)))</f>
        <v>0</v>
      </c>
      <c r="V22" s="72">
        <f>IF(V21="","",IF(COUNTIF($B$7:$K$7,V21)+COUNTIF($B$8:$C$8,V21)+COUNTIF($B$9:$C$9,V21)+COUNTIF($B$10:$AG$10,V21)+COUNTIF($B$11:$O$11,V21),0,IF(AND(V21&gt;=$AH$5,V21&lt;=$AL$5),DATOS!$S$21,DATOS!$S$15)))</f>
        <v>0</v>
      </c>
      <c r="W22" s="71">
        <f>IF(W21="","",IF(COUNTIF($B$7:$K$7,W21)+COUNTIF($B$8:$C$8,W21)+COUNTIF($B$9:$C$9,W21)+COUNTIF($B$10:$AG$10,W21)+COUNTIF($B$11:$O$11,W21),0,IF(AND(W21&gt;=$AH$5,W21&lt;=$AL$5),DATOS!$M$21,DATOS!$M$15)))</f>
        <v>0.3333333333333333</v>
      </c>
      <c r="X22" s="72">
        <f>IF(X21="","",IF(COUNTIF($B$7:$K$7,X21)+COUNTIF($B$8:$C$8,X21)+COUNTIF($B$9:$C$9,X21)+COUNTIF($B$10:$AG$10,X21)+COUNTIF($B$11:$O$11,X21),0,IF(AND(X21&gt;=$AH$5,X21&lt;=$AL$5),DATOS!$N$21,DATOS!$N$15)))</f>
        <v>0.3333333333333333</v>
      </c>
      <c r="Y22" s="72">
        <f>IF(Y21="","",IF(COUNTIF($B$7:$K$7,Y21)+COUNTIF($B$8:$C$8,Y21)+COUNTIF($B$9:$C$9,Y21)+COUNTIF($B$10:$AG$10,Y21)+COUNTIF($B$11:$O$11,Y21),0,IF(AND(Y21&gt;=$AH$5,Y21&lt;=$AL$5),DATOS!$O$21,DATOS!$O$15)))</f>
        <v>0.3333333333333333</v>
      </c>
      <c r="Z22" s="72">
        <f>IF(Z21="","",IF(COUNTIF($B$7:$K$7,Z21)+COUNTIF($B$8:$C$8,Z21)+COUNTIF($B$9:$C$9,Z21)+COUNTIF($B$10:$AG$10,Z21)+COUNTIF($B$11:$O$11,Z21),0,IF(AND(Z21&gt;=$AH$5,Z21&lt;=$AL$5),DATOS!$P$21,DATOS!$P$15)))</f>
        <v>0.3333333333333333</v>
      </c>
      <c r="AA22" s="72">
        <f>IF(AA21="","",IF(COUNTIF($B$7:$K$7,AA21)+COUNTIF($B$8:$C$8,AA21)+COUNTIF($B$9:$C$9,AA21)+COUNTIF($B$10:$AG$10,AA21)+COUNTIF($B$11:$O$11,AA21),0,IF(AND(AA21&gt;=$AH$5,AA21&lt;=$AL$5),DATOS!$Q$21,DATOS!$Q$15)))</f>
        <v>0.20833333333333334</v>
      </c>
      <c r="AB22" s="72">
        <f>IF(AB21="","",IF(COUNTIF($B$7:$K$7,AB21)+COUNTIF($B$8:$C$8,AB21)+COUNTIF($B$9:$C$9,AB21)+COUNTIF($B$10:$AG$10,AB21)+COUNTIF($B$11:$O$11,AB21),0,IF(AND(AB21&gt;=$AH$5,AB21&lt;=$AL$5),DATOS!$R$21,DATOS!$R$15)))</f>
        <v>0</v>
      </c>
      <c r="AC22" s="72">
        <f>IF(AC21="","",IF(COUNTIF($B$7:$K$7,AC21)+COUNTIF($B$8:$C$8,AC21)+COUNTIF($B$9:$C$9,AC21)+COUNTIF($B$10:$AG$10,AC21)+COUNTIF($B$11:$O$11,AC21),0,IF(AND(AC21&gt;=$AH$5,AC21&lt;=$AL$5),DATOS!$S$21,DATOS!$S$15)))</f>
        <v>0</v>
      </c>
      <c r="AD22" s="71">
        <f>IF(AD21="","",IF(COUNTIF($B$7:$K$7,AD21)+COUNTIF($B$8:$C$8,AD21)+COUNTIF($B$9:$C$9,AD21)+COUNTIF($B$10:$AG$10,AD21)+COUNTIF($B$11:$O$11,AD21),0,IF(AND(AD21&gt;=$AH$5,AD21&lt;=$AL$5),DATOS!$M$21,DATOS!$M$15)))</f>
        <v>0.3333333333333333</v>
      </c>
      <c r="AE22" s="72">
        <f>IF(AE21="","",IF(COUNTIF($B$7:$K$7,AE21)+COUNTIF($B$8:$C$8,AE21)+COUNTIF($B$9:$C$9,AE21)+COUNTIF($B$10:$AG$10,AE21)+COUNTIF($B$11:$O$11,AE21),0,IF(AND(AE21&gt;=$AH$5,AE21&lt;=$AL$5),DATOS!$N$21,DATOS!$N$15)))</f>
        <v>0.3333333333333333</v>
      </c>
      <c r="AF22" s="72">
        <f>IF(AF21="","",IF(COUNTIF($B$7:$K$7,AF21)+COUNTIF($B$8:$C$8,AF21)+COUNTIF($B$9:$C$9,AF21)+COUNTIF($B$10:$AG$10,AF21)+COUNTIF($B$11:$O$11,AF21),0,IF(AND(AF21&gt;=$AH$5,AF21&lt;=$AL$5),DATOS!$O$21,DATOS!$O$15)))</f>
        <v>0.3333333333333333</v>
      </c>
      <c r="AG22" s="72">
        <f>IF(AG21="","",IF(COUNTIF($B$7:$K$7,AG21)+COUNTIF($B$8:$C$8,AG21)+COUNTIF($B$9:$C$9,AG21)+COUNTIF($B$10:$AG$10,AG21)+COUNTIF($B$11:$O$11,AG21),0,IF(AND(AG21&gt;=$AH$5,AG21&lt;=$AL$5),DATOS!$P$21,DATOS!$P$15)))</f>
        <v>0.3333333333333333</v>
      </c>
      <c r="AH22" s="72">
        <f>IF(AH21="","",IF(COUNTIF($B$7:$K$7,AH21)+COUNTIF($B$8:$C$8,AH21)+COUNTIF($B$9:$C$9,AH21)+COUNTIF($B$10:$AG$10,AH21)+COUNTIF($B$11:$O$11,AH21),0,IF(AND(AH21&gt;=$AH$5,AH21&lt;=$AL$5),DATOS!$Q$21,DATOS!$Q$15)))</f>
        <v>0.20833333333333334</v>
      </c>
      <c r="AI22" s="72">
        <f>IF(AI21="","",IF(COUNTIF($B$7:$K$7,AI21)+COUNTIF($B$8:$C$8,AI21)+COUNTIF($B$9:$C$9,AI21)+COUNTIF($B$10:$AG$10,AI21)+COUNTIF($B$11:$O$11,AI21),0,IF(AND(AI21&gt;=$AH$5,AI21&lt;=$AL$5),DATOS!$R$21,DATOS!$R$15)))</f>
      </c>
      <c r="AJ22" s="72">
        <f>IF(AJ21="","",IF(COUNTIF($B$7:$K$7,AJ21)+COUNTIF($B$8:$C$8,AJ21)+COUNTIF($B$9:$C$9,AJ21)+COUNTIF($B$10:$AG$10,AJ21)+COUNTIF($B$11:$O$11,AJ21),0,IF(AND(AJ21&gt;=$AH$5,AJ21&lt;=$AL$5),DATOS!$S$21,DATOS!$S$15)))</f>
      </c>
      <c r="AK22" s="71">
        <f>IF(AK21="","",IF(COUNTIF($B$7:$K$7,AK21)+COUNTIF($B$8:$C$8,AK21)+COUNTIF($B$9:$C$9,AK21)+COUNTIF($B$10:$AG$10,AK21)+COUNTIF($B$11:$O$11,AK21),0,IF(AND(AK21&gt;=$AH$5,AK21&lt;=$AL$5),DATOS!$M$21,DATOS!$M$15)))</f>
      </c>
      <c r="AL22" s="72">
        <f>IF(AL21="","",IF(COUNTIF($B$7:$K$7,AL21)+COUNTIF($B$8:$C$8,AL21)+COUNTIF($B$9:$C$9,AL21)+COUNTIF($B$10:$AG$10,AL21)+COUNTIF($B$11:$O$11,AL21),0,IF(AND(AL21&gt;=$AH$5,AL21&lt;=$AL$5),DATOS!$N$21,DATOS!$N$15)))</f>
      </c>
      <c r="AM22" s="73">
        <f>COUNTIF(B22:AL22,"&gt;0")</f>
        <v>19</v>
      </c>
      <c r="AN22" s="178">
        <f>SUM(B22:AL22)</f>
        <v>5.833333333333332</v>
      </c>
      <c r="AO22" s="74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</row>
    <row r="23" spans="1:80" s="63" customFormat="1" ht="15.75">
      <c r="A23" s="64">
        <f>DATE(YEAR(A21+35),MONTH(A21+35),1)</f>
        <v>40299</v>
      </c>
      <c r="B23" s="65">
        <f>IF(MONTH($A23)&lt;&gt;MONTH($A23-WEEKDAY($A23,DATOS!$A$17)+(COLUMN(B23)-COLUMN($B23)+1)),"",$A23-WEEKDAY($A23,DATOS!$A$17)+(COLUMN(B23)-COLUMN($B23)+1))</f>
      </c>
      <c r="C23" s="66">
        <f>IF(MONTH($A23)&lt;&gt;MONTH($A23-WEEKDAY($A23,DATOS!$A$17)+(COLUMN(C23)-COLUMN($B23)+1)),"",$A23-WEEKDAY($A23,DATOS!$A$17)+(COLUMN(C23)-COLUMN($B23)+1))</f>
      </c>
      <c r="D23" s="66">
        <f>IF(MONTH($A23)&lt;&gt;MONTH($A23-WEEKDAY($A23,DATOS!$A$17)+(COLUMN(D23)-COLUMN($B23)+1)),"",$A23-WEEKDAY($A23,DATOS!$A$17)+(COLUMN(D23)-COLUMN($B23)+1))</f>
      </c>
      <c r="E23" s="66">
        <f>IF(MONTH($A23)&lt;&gt;MONTH($A23-WEEKDAY($A23,DATOS!$A$17)+(COLUMN(E23)-COLUMN($B23)+1)),"",$A23-WEEKDAY($A23,DATOS!$A$17)+(COLUMN(E23)-COLUMN($B23)+1))</f>
      </c>
      <c r="F23" s="66">
        <f>IF(MONTH($A23)&lt;&gt;MONTH($A23-WEEKDAY($A23,DATOS!$A$17)+(COLUMN(F23)-COLUMN($B23)+1)),"",$A23-WEEKDAY($A23,DATOS!$A$17)+(COLUMN(F23)-COLUMN($B23)+1))</f>
      </c>
      <c r="G23" s="66">
        <f>IF(MONTH($A23)&lt;&gt;MONTH($A23-WEEKDAY($A23,DATOS!$A$17)+(COLUMN(G23)-COLUMN($B23)+1)),"",$A23-WEEKDAY($A23,DATOS!$A$17)+(COLUMN(G23)-COLUMN($B23)+1))</f>
        <v>40299</v>
      </c>
      <c r="H23" s="66">
        <f>IF(MONTH($A23)&lt;&gt;MONTH($A23-WEEKDAY($A23,DATOS!$A$17)+(COLUMN(H23)-COLUMN($B23)+1)),"",$A23-WEEKDAY($A23,DATOS!$A$17)+(COLUMN(H23)-COLUMN($B23)+1))</f>
        <v>40300</v>
      </c>
      <c r="I23" s="65">
        <f>IF(MONTH($A23)&lt;&gt;MONTH($A23-WEEKDAY($A23,DATOS!$A$17)+(COLUMN(I23)-COLUMN($B23)+1)),"",$A23-WEEKDAY($A23,DATOS!$A$17)+(COLUMN(I23)-COLUMN($B23)+1))</f>
        <v>40301</v>
      </c>
      <c r="J23" s="66">
        <f>IF(MONTH($A23)&lt;&gt;MONTH($A23-WEEKDAY($A23,DATOS!$A$17)+(COLUMN(J23)-COLUMN($B23)+1)),"",$A23-WEEKDAY($A23,DATOS!$A$17)+(COLUMN(J23)-COLUMN($B23)+1))</f>
        <v>40302</v>
      </c>
      <c r="K23" s="66">
        <f>IF(MONTH($A23)&lt;&gt;MONTH($A23-WEEKDAY($A23,DATOS!$A$17)+(COLUMN(K23)-COLUMN($B23)+1)),"",$A23-WEEKDAY($A23,DATOS!$A$17)+(COLUMN(K23)-COLUMN($B23)+1))</f>
        <v>40303</v>
      </c>
      <c r="L23" s="66">
        <f>IF(MONTH($A23)&lt;&gt;MONTH($A23-WEEKDAY($A23,DATOS!$A$17)+(COLUMN(L23)-COLUMN($B23)+1)),"",$A23-WEEKDAY($A23,DATOS!$A$17)+(COLUMN(L23)-COLUMN($B23)+1))</f>
        <v>40304</v>
      </c>
      <c r="M23" s="66">
        <f>IF(MONTH($A23)&lt;&gt;MONTH($A23-WEEKDAY($A23,DATOS!$A$17)+(COLUMN(M23)-COLUMN($B23)+1)),"",$A23-WEEKDAY($A23,DATOS!$A$17)+(COLUMN(M23)-COLUMN($B23)+1))</f>
        <v>40305</v>
      </c>
      <c r="N23" s="66">
        <f>IF(MONTH($A23)&lt;&gt;MONTH($A23-WEEKDAY($A23,DATOS!$A$17)+(COLUMN(N23)-COLUMN($B23)+1)),"",$A23-WEEKDAY($A23,DATOS!$A$17)+(COLUMN(N23)-COLUMN($B23)+1))</f>
        <v>40306</v>
      </c>
      <c r="O23" s="66">
        <f>IF(MONTH($A23)&lt;&gt;MONTH($A23-WEEKDAY($A23,DATOS!$A$17)+(COLUMN(O23)-COLUMN($B23)+1)),"",$A23-WEEKDAY($A23,DATOS!$A$17)+(COLUMN(O23)-COLUMN($B23)+1))</f>
        <v>40307</v>
      </c>
      <c r="P23" s="65">
        <f>IF(MONTH($A23)&lt;&gt;MONTH($A23-WEEKDAY($A23,DATOS!$A$17)+(COLUMN(P23)-COLUMN($B23)+1)),"",$A23-WEEKDAY($A23,DATOS!$A$17)+(COLUMN(P23)-COLUMN($B23)+1))</f>
        <v>40308</v>
      </c>
      <c r="Q23" s="66">
        <f>IF(MONTH($A23)&lt;&gt;MONTH($A23-WEEKDAY($A23,DATOS!$A$17)+(COLUMN(Q23)-COLUMN($B23)+1)),"",$A23-WEEKDAY($A23,DATOS!$A$17)+(COLUMN(Q23)-COLUMN($B23)+1))</f>
        <v>40309</v>
      </c>
      <c r="R23" s="66">
        <f>IF(MONTH($A23)&lt;&gt;MONTH($A23-WEEKDAY($A23,DATOS!$A$17)+(COLUMN(R23)-COLUMN($B23)+1)),"",$A23-WEEKDAY($A23,DATOS!$A$17)+(COLUMN(R23)-COLUMN($B23)+1))</f>
        <v>40310</v>
      </c>
      <c r="S23" s="66">
        <f>IF(MONTH($A23)&lt;&gt;MONTH($A23-WEEKDAY($A23,DATOS!$A$17)+(COLUMN(S23)-COLUMN($B23)+1)),"",$A23-WEEKDAY($A23,DATOS!$A$17)+(COLUMN(S23)-COLUMN($B23)+1))</f>
        <v>40311</v>
      </c>
      <c r="T23" s="66">
        <f>IF(MONTH($A23)&lt;&gt;MONTH($A23-WEEKDAY($A23,DATOS!$A$17)+(COLUMN(T23)-COLUMN($B23)+1)),"",$A23-WEEKDAY($A23,DATOS!$A$17)+(COLUMN(T23)-COLUMN($B23)+1))</f>
        <v>40312</v>
      </c>
      <c r="U23" s="66">
        <f>IF(MONTH($A23)&lt;&gt;MONTH($A23-WEEKDAY($A23,DATOS!$A$17)+(COLUMN(U23)-COLUMN($B23)+1)),"",$A23-WEEKDAY($A23,DATOS!$A$17)+(COLUMN(U23)-COLUMN($B23)+1))</f>
        <v>40313</v>
      </c>
      <c r="V23" s="66">
        <f>IF(MONTH($A23)&lt;&gt;MONTH($A23-WEEKDAY($A23,DATOS!$A$17)+(COLUMN(V23)-COLUMN($B23)+1)),"",$A23-WEEKDAY($A23,DATOS!$A$17)+(COLUMN(V23)-COLUMN($B23)+1))</f>
        <v>40314</v>
      </c>
      <c r="W23" s="65">
        <f>IF(MONTH($A23)&lt;&gt;MONTH($A23-WEEKDAY($A23,DATOS!$A$17)+(COLUMN(W23)-COLUMN($B23)+1)),"",$A23-WEEKDAY($A23,DATOS!$A$17)+(COLUMN(W23)-COLUMN($B23)+1))</f>
        <v>40315</v>
      </c>
      <c r="X23" s="66">
        <f>IF(MONTH($A23)&lt;&gt;MONTH($A23-WEEKDAY($A23,DATOS!$A$17)+(COLUMN(X23)-COLUMN($B23)+1)),"",$A23-WEEKDAY($A23,DATOS!$A$17)+(COLUMN(X23)-COLUMN($B23)+1))</f>
        <v>40316</v>
      </c>
      <c r="Y23" s="66">
        <f>IF(MONTH($A23)&lt;&gt;MONTH($A23-WEEKDAY($A23,DATOS!$A$17)+(COLUMN(Y23)-COLUMN($B23)+1)),"",$A23-WEEKDAY($A23,DATOS!$A$17)+(COLUMN(Y23)-COLUMN($B23)+1))</f>
        <v>40317</v>
      </c>
      <c r="Z23" s="66">
        <f>IF(MONTH($A23)&lt;&gt;MONTH($A23-WEEKDAY($A23,DATOS!$A$17)+(COLUMN(Z23)-COLUMN($B23)+1)),"",$A23-WEEKDAY($A23,DATOS!$A$17)+(COLUMN(Z23)-COLUMN($B23)+1))</f>
        <v>40318</v>
      </c>
      <c r="AA23" s="66">
        <f>IF(MONTH($A23)&lt;&gt;MONTH($A23-WEEKDAY($A23,DATOS!$A$17)+(COLUMN(AA23)-COLUMN($B23)+1)),"",$A23-WEEKDAY($A23,DATOS!$A$17)+(COLUMN(AA23)-COLUMN($B23)+1))</f>
        <v>40319</v>
      </c>
      <c r="AB23" s="66">
        <f>IF(MONTH($A23)&lt;&gt;MONTH($A23-WEEKDAY($A23,DATOS!$A$17)+(COLUMN(AB23)-COLUMN($B23)+1)),"",$A23-WEEKDAY($A23,DATOS!$A$17)+(COLUMN(AB23)-COLUMN($B23)+1))</f>
        <v>40320</v>
      </c>
      <c r="AC23" s="66">
        <f>IF(MONTH($A23)&lt;&gt;MONTH($A23-WEEKDAY($A23,DATOS!$A$17)+(COLUMN(AC23)-COLUMN($B23)+1)),"",$A23-WEEKDAY($A23,DATOS!$A$17)+(COLUMN(AC23)-COLUMN($B23)+1))</f>
        <v>40321</v>
      </c>
      <c r="AD23" s="65">
        <f>IF(MONTH($A23)&lt;&gt;MONTH($A23-WEEKDAY($A23,DATOS!$A$17)+(COLUMN(AD23)-COLUMN($B23)+1)),"",$A23-WEEKDAY($A23,DATOS!$A$17)+(COLUMN(AD23)-COLUMN($B23)+1))</f>
        <v>40322</v>
      </c>
      <c r="AE23" s="66">
        <f>IF(MONTH($A23)&lt;&gt;MONTH($A23-WEEKDAY($A23,DATOS!$A$17)+(COLUMN(AE23)-COLUMN($B23)+1)),"",$A23-WEEKDAY($A23,DATOS!$A$17)+(COLUMN(AE23)-COLUMN($B23)+1))</f>
        <v>40323</v>
      </c>
      <c r="AF23" s="66">
        <f>IF(MONTH($A23)&lt;&gt;MONTH($A23-WEEKDAY($A23,DATOS!$A$17)+(COLUMN(AF23)-COLUMN($B23)+1)),"",$A23-WEEKDAY($A23,DATOS!$A$17)+(COLUMN(AF23)-COLUMN($B23)+1))</f>
        <v>40324</v>
      </c>
      <c r="AG23" s="66">
        <f>IF(MONTH($A23)&lt;&gt;MONTH($A23-WEEKDAY($A23,DATOS!$A$17)+(COLUMN(AG23)-COLUMN($B23)+1)),"",$A23-WEEKDAY($A23,DATOS!$A$17)+(COLUMN(AG23)-COLUMN($B23)+1))</f>
        <v>40325</v>
      </c>
      <c r="AH23" s="66">
        <f>IF(MONTH($A23)&lt;&gt;MONTH($A23-WEEKDAY($A23,DATOS!$A$17)+(COLUMN(AH23)-COLUMN($B23)+1)),"",$A23-WEEKDAY($A23,DATOS!$A$17)+(COLUMN(AH23)-COLUMN($B23)+1))</f>
        <v>40326</v>
      </c>
      <c r="AI23" s="66">
        <f>IF(MONTH($A23)&lt;&gt;MONTH($A23-WEEKDAY($A23,DATOS!$A$17)+(COLUMN(AI23)-COLUMN($B23)+1)),"",$A23-WEEKDAY($A23,DATOS!$A$17)+(COLUMN(AI23)-COLUMN($B23)+1))</f>
        <v>40327</v>
      </c>
      <c r="AJ23" s="66">
        <f>IF(MONTH($A23)&lt;&gt;MONTH($A23-WEEKDAY($A23,DATOS!$A$17)+(COLUMN(AJ23)-COLUMN($B23)+1)),"",$A23-WEEKDAY($A23,DATOS!$A$17)+(COLUMN(AJ23)-COLUMN($B23)+1))</f>
        <v>40328</v>
      </c>
      <c r="AK23" s="65">
        <f>IF(MONTH($A23)&lt;&gt;MONTH($A23-WEEKDAY($A23,DATOS!$A$17)+(COLUMN(AK23)-COLUMN($B23)+1)),"",$A23-WEEKDAY($A23,DATOS!$A$17)+(COLUMN(AK23)-COLUMN($B23)+1))</f>
        <v>40329</v>
      </c>
      <c r="AL23" s="67">
        <f>IF(MONTH($A23)&lt;&gt;MONTH($A23-WEEKDAY($A23,DATOS!$A$17)+(COLUMN(AL23)-COLUMN($B23)+1)),"",$A23-WEEKDAY($A23,DATOS!$A$17)+(COLUMN(AL23)-COLUMN($B23)+1))</f>
      </c>
      <c r="AM23" s="77"/>
      <c r="AN23" s="78"/>
      <c r="AO23" s="78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</row>
    <row r="24" spans="1:80" s="76" customFormat="1" ht="15" customHeight="1">
      <c r="A24" s="70"/>
      <c r="B24" s="71">
        <f>IF(B23="","",IF(COUNTIF($B$7:$K$7,B23)+COUNTIF($B$8:$C$8,B23)+COUNTIF($B$9:$C$9,B23)+COUNTIF($B$10:$AG$10,B23)+COUNTIF($B$11:$O$11,B23),0,IF(AND(B23&gt;=$AH$5,B23&lt;=$AL$5),DATOS!$M$21,DATOS!$M$15)))</f>
      </c>
      <c r="C24" s="72">
        <f>IF(C23="","",IF(COUNTIF($B$7:$K$7,C23)+COUNTIF($B$8:$C$8,C23)+COUNTIF($B$9:$C$9,C23)+COUNTIF($B$10:$AG$10,C23)+COUNTIF($B$11:$O$11,C23),0,IF(AND(C23&gt;=$AH$5,C23&lt;=$AL$5),DATOS!$N$21,DATOS!$N$15)))</f>
      </c>
      <c r="D24" s="72">
        <f>IF(D23="","",IF(COUNTIF($B$7:$K$7,D23)+COUNTIF($B$8:$C$8,D23)+COUNTIF($B$9:$C$9,D23)+COUNTIF($B$10:$AG$10,D23)+COUNTIF($B$11:$O$11,D23),0,IF(AND(D23&gt;=$AH$5,D23&lt;=$AL$5),DATOS!$O$21,DATOS!$O$15)))</f>
      </c>
      <c r="E24" s="72">
        <f>IF(E23="","",IF(COUNTIF($B$7:$K$7,E23)+COUNTIF($B$8:$C$8,E23)+COUNTIF($B$9:$C$9,E23)+COUNTIF($B$10:$AG$10,E23)+COUNTIF($B$11:$O$11,E23),0,IF(AND(E23&gt;=$AH$5,E23&lt;=$AL$5),DATOS!$P$21,DATOS!$P$15)))</f>
      </c>
      <c r="F24" s="72">
        <f>IF(F23="","",IF(COUNTIF($B$7:$K$7,F23)+COUNTIF($B$8:$C$8,F23)+COUNTIF($B$9:$C$9,F23)+COUNTIF($B$10:$AG$10,F23)+COUNTIF($B$11:$O$11,F23),0,IF(AND(F23&gt;=$AH$5,F23&lt;=$AL$5),DATOS!$Q$21,DATOS!$Q$15)))</f>
      </c>
      <c r="G24" s="72">
        <f>IF(G23="","",IF(COUNTIF($B$7:$K$7,G23)+COUNTIF($B$8:$C$8,G23)+COUNTIF($B$9:$C$9,G23)+COUNTIF($B$10:$AG$10,G23)+COUNTIF($B$11:$O$11,G23),0,IF(AND(G23&gt;=$AH$5,G23&lt;=$AL$5),DATOS!$R$21,DATOS!$R$15)))</f>
        <v>0</v>
      </c>
      <c r="H24" s="72">
        <f>IF(H23="","",IF(COUNTIF($B$7:$K$7,H23)+COUNTIF($B$8:$C$8,H23)+COUNTIF($B$9:$C$9,H23)+COUNTIF($B$10:$AG$10,H23)+COUNTIF($B$11:$O$11,H23),0,IF(AND(H23&gt;=$AH$5,H23&lt;=$AL$5),DATOS!$S$21,DATOS!$S$15)))</f>
        <v>0</v>
      </c>
      <c r="I24" s="71">
        <f>IF(I23="","",IF(COUNTIF($B$7:$K$7,I23)+COUNTIF($B$8:$C$8,I23)+COUNTIF($B$9:$C$9,I23)+COUNTIF($B$10:$AG$10,I23)+COUNTIF($B$11:$O$11,I23),0,IF(AND(I23&gt;=$AH$5,I23&lt;=$AL$5),DATOS!$M$21,DATOS!$M$15)))</f>
        <v>0.3333333333333333</v>
      </c>
      <c r="J24" s="72">
        <f>IF(J23="","",IF(COUNTIF($B$7:$K$7,J23)+COUNTIF($B$8:$C$8,J23)+COUNTIF($B$9:$C$9,J23)+COUNTIF($B$10:$AG$10,J23)+COUNTIF($B$11:$O$11,J23),0,IF(AND(J23&gt;=$AH$5,J23&lt;=$AL$5),DATOS!$N$21,DATOS!$N$15)))</f>
        <v>0.3333333333333333</v>
      </c>
      <c r="K24" s="72">
        <f>IF(K23="","",IF(COUNTIF($B$7:$K$7,K23)+COUNTIF($B$8:$C$8,K23)+COUNTIF($B$9:$C$9,K23)+COUNTIF($B$10:$AG$10,K23)+COUNTIF($B$11:$O$11,K23),0,IF(AND(K23&gt;=$AH$5,K23&lt;=$AL$5),DATOS!$O$21,DATOS!$O$15)))</f>
        <v>0.3333333333333333</v>
      </c>
      <c r="L24" s="72">
        <f>IF(L23="","",IF(COUNTIF($B$7:$K$7,L23)+COUNTIF($B$8:$C$8,L23)+COUNTIF($B$9:$C$9,L23)+COUNTIF($B$10:$AG$10,L23)+COUNTIF($B$11:$O$11,L23),0,IF(AND(L23&gt;=$AH$5,L23&lt;=$AL$5),DATOS!$P$21,DATOS!$P$15)))</f>
        <v>0.3333333333333333</v>
      </c>
      <c r="M24" s="72">
        <f>IF(M23="","",IF(COUNTIF($B$7:$K$7,M23)+COUNTIF($B$8:$C$8,M23)+COUNTIF($B$9:$C$9,M23)+COUNTIF($B$10:$AG$10,M23)+COUNTIF($B$11:$O$11,M23),0,IF(AND(M23&gt;=$AH$5,M23&lt;=$AL$5),DATOS!$Q$21,DATOS!$Q$15)))</f>
        <v>0.20833333333333334</v>
      </c>
      <c r="N24" s="72">
        <f>IF(N23="","",IF(COUNTIF($B$7:$K$7,N23)+COUNTIF($B$8:$C$8,N23)+COUNTIF($B$9:$C$9,N23)+COUNTIF($B$10:$AG$10,N23)+COUNTIF($B$11:$O$11,N23),0,IF(AND(N23&gt;=$AH$5,N23&lt;=$AL$5),DATOS!$R$21,DATOS!$R$15)))</f>
        <v>0</v>
      </c>
      <c r="O24" s="72">
        <f>IF(O23="","",IF(COUNTIF($B$7:$K$7,O23)+COUNTIF($B$8:$C$8,O23)+COUNTIF($B$9:$C$9,O23)+COUNTIF($B$10:$AG$10,O23)+COUNTIF($B$11:$O$11,O23),0,IF(AND(O23&gt;=$AH$5,O23&lt;=$AL$5),DATOS!$S$21,DATOS!$S$15)))</f>
        <v>0</v>
      </c>
      <c r="P24" s="71">
        <f>IF(P23="","",IF(COUNTIF($B$7:$K$7,P23)+COUNTIF($B$8:$C$8,P23)+COUNTIF($B$9:$C$9,P23)+COUNTIF($B$10:$AG$10,P23)+COUNTIF($B$11:$O$11,P23),0,IF(AND(P23&gt;=$AH$5,P23&lt;=$AL$5),DATOS!$M$21,DATOS!$M$15)))</f>
        <v>0.3333333333333333</v>
      </c>
      <c r="Q24" s="72">
        <f>IF(Q23="","",IF(COUNTIF($B$7:$K$7,Q23)+COUNTIF($B$8:$C$8,Q23)+COUNTIF($B$9:$C$9,Q23)+COUNTIF($B$10:$AG$10,Q23)+COUNTIF($B$11:$O$11,Q23),0,IF(AND(Q23&gt;=$AH$5,Q23&lt;=$AL$5),DATOS!$N$21,DATOS!$N$15)))</f>
        <v>0.3333333333333333</v>
      </c>
      <c r="R24" s="72">
        <f>IF(R23="","",IF(COUNTIF($B$7:$K$7,R23)+COUNTIF($B$8:$C$8,R23)+COUNTIF($B$9:$C$9,R23)+COUNTIF($B$10:$AG$10,R23)+COUNTIF($B$11:$O$11,R23),0,IF(AND(R23&gt;=$AH$5,R23&lt;=$AL$5),DATOS!$O$21,DATOS!$O$15)))</f>
        <v>0.3333333333333333</v>
      </c>
      <c r="S24" s="72">
        <f>IF(S23="","",IF(COUNTIF($B$7:$K$7,S23)+COUNTIF($B$8:$C$8,S23)+COUNTIF($B$9:$C$9,S23)+COUNTIF($B$10:$AG$10,S23)+COUNTIF($B$11:$O$11,S23),0,IF(AND(S23&gt;=$AH$5,S23&lt;=$AL$5),DATOS!$P$21,DATOS!$P$15)))</f>
        <v>0.3333333333333333</v>
      </c>
      <c r="T24" s="72">
        <f>IF(T23="","",IF(COUNTIF($B$7:$K$7,T23)+COUNTIF($B$8:$C$8,T23)+COUNTIF($B$9:$C$9,T23)+COUNTIF($B$10:$AG$10,T23)+COUNTIF($B$11:$O$11,T23),0,IF(AND(T23&gt;=$AH$5,T23&lt;=$AL$5),DATOS!$Q$21,DATOS!$Q$15)))</f>
        <v>0.20833333333333334</v>
      </c>
      <c r="U24" s="72">
        <f>IF(U23="","",IF(COUNTIF($B$7:$K$7,U23)+COUNTIF($B$8:$C$8,U23)+COUNTIF($B$9:$C$9,U23)+COUNTIF($B$10:$AG$10,U23)+COUNTIF($B$11:$O$11,U23),0,IF(AND(U23&gt;=$AH$5,U23&lt;=$AL$5),DATOS!$R$21,DATOS!$R$15)))</f>
        <v>0</v>
      </c>
      <c r="V24" s="72">
        <f>IF(V23="","",IF(COUNTIF($B$7:$K$7,V23)+COUNTIF($B$8:$C$8,V23)+COUNTIF($B$9:$C$9,V23)+COUNTIF($B$10:$AG$10,V23)+COUNTIF($B$11:$O$11,V23),0,IF(AND(V23&gt;=$AH$5,V23&lt;=$AL$5),DATOS!$S$21,DATOS!$S$15)))</f>
        <v>0</v>
      </c>
      <c r="W24" s="71">
        <f>IF(W23="","",IF(COUNTIF($B$7:$K$7,W23)+COUNTIF($B$8:$C$8,W23)+COUNTIF($B$9:$C$9,W23)+COUNTIF($B$10:$AG$10,W23)+COUNTIF($B$11:$O$11,W23),0,IF(AND(W23&gt;=$AH$5,W23&lt;=$AL$5),DATOS!$M$21,DATOS!$M$15)))</f>
        <v>0.3333333333333333</v>
      </c>
      <c r="X24" s="72">
        <f>IF(X23="","",IF(COUNTIF($B$7:$K$7,X23)+COUNTIF($B$8:$C$8,X23)+COUNTIF($B$9:$C$9,X23)+COUNTIF($B$10:$AG$10,X23)+COUNTIF($B$11:$O$11,X23),0,IF(AND(X23&gt;=$AH$5,X23&lt;=$AL$5),DATOS!$N$21,DATOS!$N$15)))</f>
        <v>0.3333333333333333</v>
      </c>
      <c r="Y24" s="72">
        <f>IF(Y23="","",IF(COUNTIF($B$7:$K$7,Y23)+COUNTIF($B$8:$C$8,Y23)+COUNTIF($B$9:$C$9,Y23)+COUNTIF($B$10:$AG$10,Y23)+COUNTIF($B$11:$O$11,Y23),0,IF(AND(Y23&gt;=$AH$5,Y23&lt;=$AL$5),DATOS!$O$21,DATOS!$O$15)))</f>
        <v>0.3333333333333333</v>
      </c>
      <c r="Z24" s="72">
        <f>IF(Z23="","",IF(COUNTIF($B$7:$K$7,Z23)+COUNTIF($B$8:$C$8,Z23)+COUNTIF($B$9:$C$9,Z23)+COUNTIF($B$10:$AG$10,Z23)+COUNTIF($B$11:$O$11,Z23),0,IF(AND(Z23&gt;=$AH$5,Z23&lt;=$AL$5),DATOS!$P$21,DATOS!$P$15)))</f>
        <v>0.3333333333333333</v>
      </c>
      <c r="AA24" s="72">
        <f>IF(AA23="","",IF(COUNTIF($B$7:$K$7,AA23)+COUNTIF($B$8:$C$8,AA23)+COUNTIF($B$9:$C$9,AA23)+COUNTIF($B$10:$AG$10,AA23)+COUNTIF($B$11:$O$11,AA23),0,IF(AND(AA23&gt;=$AH$5,AA23&lt;=$AL$5),DATOS!$Q$21,DATOS!$Q$15)))</f>
        <v>0.20833333333333334</v>
      </c>
      <c r="AB24" s="72">
        <f>IF(AB23="","",IF(COUNTIF($B$7:$K$7,AB23)+COUNTIF($B$8:$C$8,AB23)+COUNTIF($B$9:$C$9,AB23)+COUNTIF($B$10:$AG$10,AB23)+COUNTIF($B$11:$O$11,AB23),0,IF(AND(AB23&gt;=$AH$5,AB23&lt;=$AL$5),DATOS!$R$21,DATOS!$R$15)))</f>
        <v>0</v>
      </c>
      <c r="AC24" s="72">
        <f>IF(AC23="","",IF(COUNTIF($B$7:$K$7,AC23)+COUNTIF($B$8:$C$8,AC23)+COUNTIF($B$9:$C$9,AC23)+COUNTIF($B$10:$AG$10,AC23)+COUNTIF($B$11:$O$11,AC23),0,IF(AND(AC23&gt;=$AH$5,AC23&lt;=$AL$5),DATOS!$S$21,DATOS!$S$15)))</f>
        <v>0</v>
      </c>
      <c r="AD24" s="71">
        <f>IF(AD23="","",IF(COUNTIF($B$7:$K$7,AD23)+COUNTIF($B$8:$C$8,AD23)+COUNTIF($B$9:$C$9,AD23)+COUNTIF($B$10:$AG$10,AD23)+COUNTIF($B$11:$O$11,AD23),0,IF(AND(AD23&gt;=$AH$5,AD23&lt;=$AL$5),DATOS!$M$21,DATOS!$M$15)))</f>
        <v>0.3333333333333333</v>
      </c>
      <c r="AE24" s="72">
        <f>IF(AE23="","",IF(COUNTIF($B$7:$K$7,AE23)+COUNTIF($B$8:$C$8,AE23)+COUNTIF($B$9:$C$9,AE23)+COUNTIF($B$10:$AG$10,AE23)+COUNTIF($B$11:$O$11,AE23),0,IF(AND(AE23&gt;=$AH$5,AE23&lt;=$AL$5),DATOS!$N$21,DATOS!$N$15)))</f>
        <v>0.3333333333333333</v>
      </c>
      <c r="AF24" s="72">
        <f>IF(AF23="","",IF(COUNTIF($B$7:$K$7,AF23)+COUNTIF($B$8:$C$8,AF23)+COUNTIF($B$9:$C$9,AF23)+COUNTIF($B$10:$AG$10,AF23)+COUNTIF($B$11:$O$11,AF23),0,IF(AND(AF23&gt;=$AH$5,AF23&lt;=$AL$5),DATOS!$O$21,DATOS!$O$15)))</f>
        <v>0.3333333333333333</v>
      </c>
      <c r="AG24" s="72">
        <f>IF(AG23="","",IF(COUNTIF($B$7:$K$7,AG23)+COUNTIF($B$8:$C$8,AG23)+COUNTIF($B$9:$C$9,AG23)+COUNTIF($B$10:$AG$10,AG23)+COUNTIF($B$11:$O$11,AG23),0,IF(AND(AG23&gt;=$AH$5,AG23&lt;=$AL$5),DATOS!$P$21,DATOS!$P$15)))</f>
        <v>0.3333333333333333</v>
      </c>
      <c r="AH24" s="72">
        <f>IF(AH23="","",IF(COUNTIF($B$7:$K$7,AH23)+COUNTIF($B$8:$C$8,AH23)+COUNTIF($B$9:$C$9,AH23)+COUNTIF($B$10:$AG$10,AH23)+COUNTIF($B$11:$O$11,AH23),0,IF(AND(AH23&gt;=$AH$5,AH23&lt;=$AL$5),DATOS!$Q$21,DATOS!$Q$15)))</f>
        <v>0.20833333333333334</v>
      </c>
      <c r="AI24" s="72">
        <f>IF(AI23="","",IF(COUNTIF($B$7:$K$7,AI23)+COUNTIF($B$8:$C$8,AI23)+COUNTIF($B$9:$C$9,AI23)+COUNTIF($B$10:$AG$10,AI23)+COUNTIF($B$11:$O$11,AI23),0,IF(AND(AI23&gt;=$AH$5,AI23&lt;=$AL$5),DATOS!$R$21,DATOS!$R$15)))</f>
        <v>0</v>
      </c>
      <c r="AJ24" s="72">
        <f>IF(AJ23="","",IF(COUNTIF($B$7:$K$7,AJ23)+COUNTIF($B$8:$C$8,AJ23)+COUNTIF($B$9:$C$9,AJ23)+COUNTIF($B$10:$AG$10,AJ23)+COUNTIF($B$11:$O$11,AJ23),0,IF(AND(AJ23&gt;=$AH$5,AJ23&lt;=$AL$5),DATOS!$S$21,DATOS!$S$15)))</f>
        <v>0</v>
      </c>
      <c r="AK24" s="71">
        <f>IF(AK23="","",IF(COUNTIF($B$7:$K$7,AK23)+COUNTIF($B$8:$C$8,AK23)+COUNTIF($B$9:$C$9,AK23)+COUNTIF($B$10:$AG$10,AK23)+COUNTIF($B$11:$O$11,AK23),0,IF(AND(AK23&gt;=$AH$5,AK23&lt;=$AL$5),DATOS!$M$21,DATOS!$M$15)))</f>
        <v>0.3333333333333333</v>
      </c>
      <c r="AL24" s="72">
        <f>IF(AL23="","",IF(COUNTIF($B$7:$K$7,AL23)+COUNTIF($B$8:$C$8,AL23)+COUNTIF($B$9:$C$9,AL23)+COUNTIF($B$10:$AG$10,AL23)+COUNTIF($B$11:$O$11,AL23),0,IF(AND(AL23&gt;=$AH$5,AL23&lt;=$AL$5),DATOS!$N$21,DATOS!$N$15)))</f>
      </c>
      <c r="AM24" s="73">
        <f>COUNTIF(B24:AL24,"&gt;0")</f>
        <v>21</v>
      </c>
      <c r="AN24" s="178">
        <f>SUM(B24:AL24)</f>
        <v>6.499999999999998</v>
      </c>
      <c r="AO24" s="74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1:80" s="63" customFormat="1" ht="15.75">
      <c r="A25" s="64">
        <f>DATE(YEAR(A23+35),MONTH(A23+35),1)</f>
        <v>40330</v>
      </c>
      <c r="B25" s="65">
        <f>IF(MONTH($A25)&lt;&gt;MONTH($A25-WEEKDAY($A25,DATOS!$A$17)+(COLUMN(B25)-COLUMN($B25)+1)),"",$A25-WEEKDAY($A25,DATOS!$A$17)+(COLUMN(B25)-COLUMN($B25)+1))</f>
      </c>
      <c r="C25" s="66">
        <f>IF(MONTH($A25)&lt;&gt;MONTH($A25-WEEKDAY($A25,DATOS!$A$17)+(COLUMN(C25)-COLUMN($B25)+1)),"",$A25-WEEKDAY($A25,DATOS!$A$17)+(COLUMN(C25)-COLUMN($B25)+1))</f>
        <v>40330</v>
      </c>
      <c r="D25" s="66">
        <f>IF(MONTH($A25)&lt;&gt;MONTH($A25-WEEKDAY($A25,DATOS!$A$17)+(COLUMN(D25)-COLUMN($B25)+1)),"",$A25-WEEKDAY($A25,DATOS!$A$17)+(COLUMN(D25)-COLUMN($B25)+1))</f>
        <v>40331</v>
      </c>
      <c r="E25" s="66">
        <f>IF(MONTH($A25)&lt;&gt;MONTH($A25-WEEKDAY($A25,DATOS!$A$17)+(COLUMN(E25)-COLUMN($B25)+1)),"",$A25-WEEKDAY($A25,DATOS!$A$17)+(COLUMN(E25)-COLUMN($B25)+1))</f>
        <v>40332</v>
      </c>
      <c r="F25" s="66">
        <f>IF(MONTH($A25)&lt;&gt;MONTH($A25-WEEKDAY($A25,DATOS!$A$17)+(COLUMN(F25)-COLUMN($B25)+1)),"",$A25-WEEKDAY($A25,DATOS!$A$17)+(COLUMN(F25)-COLUMN($B25)+1))</f>
        <v>40333</v>
      </c>
      <c r="G25" s="66">
        <f>IF(MONTH($A25)&lt;&gt;MONTH($A25-WEEKDAY($A25,DATOS!$A$17)+(COLUMN(G25)-COLUMN($B25)+1)),"",$A25-WEEKDAY($A25,DATOS!$A$17)+(COLUMN(G25)-COLUMN($B25)+1))</f>
        <v>40334</v>
      </c>
      <c r="H25" s="66">
        <f>IF(MONTH($A25)&lt;&gt;MONTH($A25-WEEKDAY($A25,DATOS!$A$17)+(COLUMN(H25)-COLUMN($B25)+1)),"",$A25-WEEKDAY($A25,DATOS!$A$17)+(COLUMN(H25)-COLUMN($B25)+1))</f>
        <v>40335</v>
      </c>
      <c r="I25" s="65">
        <f>IF(MONTH($A25)&lt;&gt;MONTH($A25-WEEKDAY($A25,DATOS!$A$17)+(COLUMN(I25)-COLUMN($B25)+1)),"",$A25-WEEKDAY($A25,DATOS!$A$17)+(COLUMN(I25)-COLUMN($B25)+1))</f>
        <v>40336</v>
      </c>
      <c r="J25" s="66">
        <f>IF(MONTH($A25)&lt;&gt;MONTH($A25-WEEKDAY($A25,DATOS!$A$17)+(COLUMN(J25)-COLUMN($B25)+1)),"",$A25-WEEKDAY($A25,DATOS!$A$17)+(COLUMN(J25)-COLUMN($B25)+1))</f>
        <v>40337</v>
      </c>
      <c r="K25" s="66">
        <f>IF(MONTH($A25)&lt;&gt;MONTH($A25-WEEKDAY($A25,DATOS!$A$17)+(COLUMN(K25)-COLUMN($B25)+1)),"",$A25-WEEKDAY($A25,DATOS!$A$17)+(COLUMN(K25)-COLUMN($B25)+1))</f>
        <v>40338</v>
      </c>
      <c r="L25" s="66">
        <f>IF(MONTH($A25)&lt;&gt;MONTH($A25-WEEKDAY($A25,DATOS!$A$17)+(COLUMN(L25)-COLUMN($B25)+1)),"",$A25-WEEKDAY($A25,DATOS!$A$17)+(COLUMN(L25)-COLUMN($B25)+1))</f>
        <v>40339</v>
      </c>
      <c r="M25" s="66">
        <f>IF(MONTH($A25)&lt;&gt;MONTH($A25-WEEKDAY($A25,DATOS!$A$17)+(COLUMN(M25)-COLUMN($B25)+1)),"",$A25-WEEKDAY($A25,DATOS!$A$17)+(COLUMN(M25)-COLUMN($B25)+1))</f>
        <v>40340</v>
      </c>
      <c r="N25" s="66">
        <f>IF(MONTH($A25)&lt;&gt;MONTH($A25-WEEKDAY($A25,DATOS!$A$17)+(COLUMN(N25)-COLUMN($B25)+1)),"",$A25-WEEKDAY($A25,DATOS!$A$17)+(COLUMN(N25)-COLUMN($B25)+1))</f>
        <v>40341</v>
      </c>
      <c r="O25" s="66">
        <f>IF(MONTH($A25)&lt;&gt;MONTH($A25-WEEKDAY($A25,DATOS!$A$17)+(COLUMN(O25)-COLUMN($B25)+1)),"",$A25-WEEKDAY($A25,DATOS!$A$17)+(COLUMN(O25)-COLUMN($B25)+1))</f>
        <v>40342</v>
      </c>
      <c r="P25" s="65">
        <f>IF(MONTH($A25)&lt;&gt;MONTH($A25-WEEKDAY($A25,DATOS!$A$17)+(COLUMN(P25)-COLUMN($B25)+1)),"",$A25-WEEKDAY($A25,DATOS!$A$17)+(COLUMN(P25)-COLUMN($B25)+1))</f>
        <v>40343</v>
      </c>
      <c r="Q25" s="66">
        <f>IF(MONTH($A25)&lt;&gt;MONTH($A25-WEEKDAY($A25,DATOS!$A$17)+(COLUMN(Q25)-COLUMN($B25)+1)),"",$A25-WEEKDAY($A25,DATOS!$A$17)+(COLUMN(Q25)-COLUMN($B25)+1))</f>
        <v>40344</v>
      </c>
      <c r="R25" s="66">
        <f>IF(MONTH($A25)&lt;&gt;MONTH($A25-WEEKDAY($A25,DATOS!$A$17)+(COLUMN(R25)-COLUMN($B25)+1)),"",$A25-WEEKDAY($A25,DATOS!$A$17)+(COLUMN(R25)-COLUMN($B25)+1))</f>
        <v>40345</v>
      </c>
      <c r="S25" s="66">
        <f>IF(MONTH($A25)&lt;&gt;MONTH($A25-WEEKDAY($A25,DATOS!$A$17)+(COLUMN(S25)-COLUMN($B25)+1)),"",$A25-WEEKDAY($A25,DATOS!$A$17)+(COLUMN(S25)-COLUMN($B25)+1))</f>
        <v>40346</v>
      </c>
      <c r="T25" s="66">
        <f>IF(MONTH($A25)&lt;&gt;MONTH($A25-WEEKDAY($A25,DATOS!$A$17)+(COLUMN(T25)-COLUMN($B25)+1)),"",$A25-WEEKDAY($A25,DATOS!$A$17)+(COLUMN(T25)-COLUMN($B25)+1))</f>
        <v>40347</v>
      </c>
      <c r="U25" s="66">
        <f>IF(MONTH($A25)&lt;&gt;MONTH($A25-WEEKDAY($A25,DATOS!$A$17)+(COLUMN(U25)-COLUMN($B25)+1)),"",$A25-WEEKDAY($A25,DATOS!$A$17)+(COLUMN(U25)-COLUMN($B25)+1))</f>
        <v>40348</v>
      </c>
      <c r="V25" s="66">
        <f>IF(MONTH($A25)&lt;&gt;MONTH($A25-WEEKDAY($A25,DATOS!$A$17)+(COLUMN(V25)-COLUMN($B25)+1)),"",$A25-WEEKDAY($A25,DATOS!$A$17)+(COLUMN(V25)-COLUMN($B25)+1))</f>
        <v>40349</v>
      </c>
      <c r="W25" s="65">
        <f>IF(MONTH($A25)&lt;&gt;MONTH($A25-WEEKDAY($A25,DATOS!$A$17)+(COLUMN(W25)-COLUMN($B25)+1)),"",$A25-WEEKDAY($A25,DATOS!$A$17)+(COLUMN(W25)-COLUMN($B25)+1))</f>
        <v>40350</v>
      </c>
      <c r="X25" s="66">
        <f>IF(MONTH($A25)&lt;&gt;MONTH($A25-WEEKDAY($A25,DATOS!$A$17)+(COLUMN(X25)-COLUMN($B25)+1)),"",$A25-WEEKDAY($A25,DATOS!$A$17)+(COLUMN(X25)-COLUMN($B25)+1))</f>
        <v>40351</v>
      </c>
      <c r="Y25" s="66">
        <f>IF(MONTH($A25)&lt;&gt;MONTH($A25-WEEKDAY($A25,DATOS!$A$17)+(COLUMN(Y25)-COLUMN($B25)+1)),"",$A25-WEEKDAY($A25,DATOS!$A$17)+(COLUMN(Y25)-COLUMN($B25)+1))</f>
        <v>40352</v>
      </c>
      <c r="Z25" s="66">
        <f>IF(MONTH($A25)&lt;&gt;MONTH($A25-WEEKDAY($A25,DATOS!$A$17)+(COLUMN(Z25)-COLUMN($B25)+1)),"",$A25-WEEKDAY($A25,DATOS!$A$17)+(COLUMN(Z25)-COLUMN($B25)+1))</f>
        <v>40353</v>
      </c>
      <c r="AA25" s="66">
        <f>IF(MONTH($A25)&lt;&gt;MONTH($A25-WEEKDAY($A25,DATOS!$A$17)+(COLUMN(AA25)-COLUMN($B25)+1)),"",$A25-WEEKDAY($A25,DATOS!$A$17)+(COLUMN(AA25)-COLUMN($B25)+1))</f>
        <v>40354</v>
      </c>
      <c r="AB25" s="66">
        <f>IF(MONTH($A25)&lt;&gt;MONTH($A25-WEEKDAY($A25,DATOS!$A$17)+(COLUMN(AB25)-COLUMN($B25)+1)),"",$A25-WEEKDAY($A25,DATOS!$A$17)+(COLUMN(AB25)-COLUMN($B25)+1))</f>
        <v>40355</v>
      </c>
      <c r="AC25" s="66">
        <f>IF(MONTH($A25)&lt;&gt;MONTH($A25-WEEKDAY($A25,DATOS!$A$17)+(COLUMN(AC25)-COLUMN($B25)+1)),"",$A25-WEEKDAY($A25,DATOS!$A$17)+(COLUMN(AC25)-COLUMN($B25)+1))</f>
        <v>40356</v>
      </c>
      <c r="AD25" s="65">
        <f>IF(MONTH($A25)&lt;&gt;MONTH($A25-WEEKDAY($A25,DATOS!$A$17)+(COLUMN(AD25)-COLUMN($B25)+1)),"",$A25-WEEKDAY($A25,DATOS!$A$17)+(COLUMN(AD25)-COLUMN($B25)+1))</f>
        <v>40357</v>
      </c>
      <c r="AE25" s="66">
        <f>IF(MONTH($A25)&lt;&gt;MONTH($A25-WEEKDAY($A25,DATOS!$A$17)+(COLUMN(AE25)-COLUMN($B25)+1)),"",$A25-WEEKDAY($A25,DATOS!$A$17)+(COLUMN(AE25)-COLUMN($B25)+1))</f>
        <v>40358</v>
      </c>
      <c r="AF25" s="66">
        <f>IF(MONTH($A25)&lt;&gt;MONTH($A25-WEEKDAY($A25,DATOS!$A$17)+(COLUMN(AF25)-COLUMN($B25)+1)),"",$A25-WEEKDAY($A25,DATOS!$A$17)+(COLUMN(AF25)-COLUMN($B25)+1))</f>
        <v>40359</v>
      </c>
      <c r="AG25" s="66">
        <f>IF(MONTH($A25)&lt;&gt;MONTH($A25-WEEKDAY($A25,DATOS!$A$17)+(COLUMN(AG25)-COLUMN($B25)+1)),"",$A25-WEEKDAY($A25,DATOS!$A$17)+(COLUMN(AG25)-COLUMN($B25)+1))</f>
      </c>
      <c r="AH25" s="66">
        <f>IF(MONTH($A25)&lt;&gt;MONTH($A25-WEEKDAY($A25,DATOS!$A$17)+(COLUMN(AH25)-COLUMN($B25)+1)),"",$A25-WEEKDAY($A25,DATOS!$A$17)+(COLUMN(AH25)-COLUMN($B25)+1))</f>
      </c>
      <c r="AI25" s="66">
        <f>IF(MONTH($A25)&lt;&gt;MONTH($A25-WEEKDAY($A25,DATOS!$A$17)+(COLUMN(AI25)-COLUMN($B25)+1)),"",$A25-WEEKDAY($A25,DATOS!$A$17)+(COLUMN(AI25)-COLUMN($B25)+1))</f>
      </c>
      <c r="AJ25" s="66">
        <f>IF(MONTH($A25)&lt;&gt;MONTH($A25-WEEKDAY($A25,DATOS!$A$17)+(COLUMN(AJ25)-COLUMN($B25)+1)),"",$A25-WEEKDAY($A25,DATOS!$A$17)+(COLUMN(AJ25)-COLUMN($B25)+1))</f>
      </c>
      <c r="AK25" s="65">
        <f>IF(MONTH($A25)&lt;&gt;MONTH($A25-WEEKDAY($A25,DATOS!$A$17)+(COLUMN(AK25)-COLUMN($B25)+1)),"",$A25-WEEKDAY($A25,DATOS!$A$17)+(COLUMN(AK25)-COLUMN($B25)+1))</f>
      </c>
      <c r="AL25" s="67">
        <f>IF(MONTH($A25)&lt;&gt;MONTH($A25-WEEKDAY($A25,DATOS!$A$17)+(COLUMN(AL25)-COLUMN($B25)+1)),"",$A25-WEEKDAY($A25,DATOS!$A$17)+(COLUMN(AL25)-COLUMN($B25)+1))</f>
      </c>
      <c r="AM25" s="77"/>
      <c r="AN25" s="78"/>
      <c r="AO25" s="78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</row>
    <row r="26" spans="1:80" s="76" customFormat="1" ht="15" customHeight="1">
      <c r="A26" s="70"/>
      <c r="B26" s="71">
        <f>IF(B25="","",IF(COUNTIF($B$7:$K$7,B25)+COUNTIF($B$8:$C$8,B25)+COUNTIF($B$9:$C$9,B25)+COUNTIF($B$10:$AG$10,B25)+COUNTIF($B$11:$O$11,B25),0,IF(AND(B25&gt;=$AH$5,B25&lt;=$AL$5),DATOS!$M$21,DATOS!$M$15)))</f>
      </c>
      <c r="C26" s="72">
        <f>IF(C25="","",IF(COUNTIF($B$7:$K$7,C25)+COUNTIF($B$8:$C$8,C25)+COUNTIF($B$9:$C$9,C25)+COUNTIF($B$10:$AG$10,C25)+COUNTIF($B$11:$O$11,C25),0,IF(AND(C25&gt;=$AH$5,C25&lt;=$AL$5),DATOS!$N$21,DATOS!$N$15)))</f>
        <v>0.3333333333333333</v>
      </c>
      <c r="D26" s="72">
        <f>IF(D25="","",IF(COUNTIF($B$7:$K$7,D25)+COUNTIF($B$8:$C$8,D25)+COUNTIF($B$9:$C$9,D25)+COUNTIF($B$10:$AG$10,D25)+COUNTIF($B$11:$O$11,D25),0,IF(AND(D25&gt;=$AH$5,D25&lt;=$AL$5),DATOS!$O$21,DATOS!$O$15)))</f>
        <v>0.3333333333333333</v>
      </c>
      <c r="E26" s="72">
        <f>IF(E25="","",IF(COUNTIF($B$7:$K$7,E25)+COUNTIF($B$8:$C$8,E25)+COUNTIF($B$9:$C$9,E25)+COUNTIF($B$10:$AG$10,E25)+COUNTIF($B$11:$O$11,E25),0,IF(AND(E25&gt;=$AH$5,E25&lt;=$AL$5),DATOS!$P$21,DATOS!$P$15)))</f>
        <v>0.3333333333333333</v>
      </c>
      <c r="F26" s="72">
        <f>IF(F25="","",IF(COUNTIF($B$7:$K$7,F25)+COUNTIF($B$8:$C$8,F25)+COUNTIF($B$9:$C$9,F25)+COUNTIF($B$10:$AG$10,F25)+COUNTIF($B$11:$O$11,F25),0,IF(AND(F25&gt;=$AH$5,F25&lt;=$AL$5),DATOS!$Q$21,DATOS!$Q$15)))</f>
        <v>0.20833333333333334</v>
      </c>
      <c r="G26" s="72">
        <f>IF(G25="","",IF(COUNTIF($B$7:$K$7,G25)+COUNTIF($B$8:$C$8,G25)+COUNTIF($B$9:$C$9,G25)+COUNTIF($B$10:$AG$10,G25)+COUNTIF($B$11:$O$11,G25),0,IF(AND(G25&gt;=$AH$5,G25&lt;=$AL$5),DATOS!$R$21,DATOS!$R$15)))</f>
        <v>0</v>
      </c>
      <c r="H26" s="72">
        <f>IF(H25="","",IF(COUNTIF($B$7:$K$7,H25)+COUNTIF($B$8:$C$8,H25)+COUNTIF($B$9:$C$9,H25)+COUNTIF($B$10:$AG$10,H25)+COUNTIF($B$11:$O$11,H25),0,IF(AND(H25&gt;=$AH$5,H25&lt;=$AL$5),DATOS!$S$21,DATOS!$S$15)))</f>
        <v>0</v>
      </c>
      <c r="I26" s="71">
        <f>IF(I25="","",IF(COUNTIF($B$7:$K$7,I25)+COUNTIF($B$8:$C$8,I25)+COUNTIF($B$9:$C$9,I25)+COUNTIF($B$10:$AG$10,I25)+COUNTIF($B$11:$O$11,I25),0,IF(AND(I25&gt;=$AH$5,I25&lt;=$AL$5),DATOS!$M$21,DATOS!$M$15)))</f>
        <v>0.3333333333333333</v>
      </c>
      <c r="J26" s="72">
        <f>IF(J25="","",IF(COUNTIF($B$7:$K$7,J25)+COUNTIF($B$8:$C$8,J25)+COUNTIF($B$9:$C$9,J25)+COUNTIF($B$10:$AG$10,J25)+COUNTIF($B$11:$O$11,J25),0,IF(AND(J25&gt;=$AH$5,J25&lt;=$AL$5),DATOS!$N$21,DATOS!$N$15)))</f>
        <v>0.3333333333333333</v>
      </c>
      <c r="K26" s="72">
        <f>IF(K25="","",IF(COUNTIF($B$7:$K$7,K25)+COUNTIF($B$8:$C$8,K25)+COUNTIF($B$9:$C$9,K25)+COUNTIF($B$10:$AG$10,K25)+COUNTIF($B$11:$O$11,K25),0,IF(AND(K25&gt;=$AH$5,K25&lt;=$AL$5),DATOS!$O$21,DATOS!$O$15)))</f>
        <v>0.3333333333333333</v>
      </c>
      <c r="L26" s="72">
        <f>IF(L25="","",IF(COUNTIF($B$7:$K$7,L25)+COUNTIF($B$8:$C$8,L25)+COUNTIF($B$9:$C$9,L25)+COUNTIF($B$10:$AG$10,L25)+COUNTIF($B$11:$O$11,L25),0,IF(AND(L25&gt;=$AH$5,L25&lt;=$AL$5),DATOS!$P$21,DATOS!$P$15)))</f>
        <v>0.3333333333333333</v>
      </c>
      <c r="M26" s="72">
        <f>IF(M25="","",IF(COUNTIF($B$7:$K$7,M25)+COUNTIF($B$8:$C$8,M25)+COUNTIF($B$9:$C$9,M25)+COUNTIF($B$10:$AG$10,M25)+COUNTIF($B$11:$O$11,M25),0,IF(AND(M25&gt;=$AH$5,M25&lt;=$AL$5),DATOS!$Q$21,DATOS!$Q$15)))</f>
        <v>0.20833333333333334</v>
      </c>
      <c r="N26" s="72">
        <f>IF(N25="","",IF(COUNTIF($B$7:$K$7,N25)+COUNTIF($B$8:$C$8,N25)+COUNTIF($B$9:$C$9,N25)+COUNTIF($B$10:$AG$10,N25)+COUNTIF($B$11:$O$11,N25),0,IF(AND(N25&gt;=$AH$5,N25&lt;=$AL$5),DATOS!$R$21,DATOS!$R$15)))</f>
        <v>0</v>
      </c>
      <c r="O26" s="72">
        <f>IF(O25="","",IF(COUNTIF($B$7:$K$7,O25)+COUNTIF($B$8:$C$8,O25)+COUNTIF($B$9:$C$9,O25)+COUNTIF($B$10:$AG$10,O25)+COUNTIF($B$11:$O$11,O25),0,IF(AND(O25&gt;=$AH$5,O25&lt;=$AL$5),DATOS!$S$21,DATOS!$S$15)))</f>
        <v>0</v>
      </c>
      <c r="P26" s="71">
        <f>IF(P25="","",IF(COUNTIF($B$7:$K$7,P25)+COUNTIF($B$8:$C$8,P25)+COUNTIF($B$9:$C$9,P25)+COUNTIF($B$10:$AG$10,P25)+COUNTIF($B$11:$O$11,P25),0,IF(AND(P25&gt;=$AH$5,P25&lt;=$AL$5),DATOS!$M$21,DATOS!$M$15)))</f>
        <v>0.2916666666666667</v>
      </c>
      <c r="Q26" s="72">
        <f>IF(Q25="","",IF(COUNTIF($B$7:$K$7,Q25)+COUNTIF($B$8:$C$8,Q25)+COUNTIF($B$9:$C$9,Q25)+COUNTIF($B$10:$AG$10,Q25)+COUNTIF($B$11:$O$11,Q25),0,IF(AND(Q25&gt;=$AH$5,Q25&lt;=$AL$5),DATOS!$N$21,DATOS!$N$15)))</f>
        <v>0.2916666666666667</v>
      </c>
      <c r="R26" s="72">
        <f>IF(R25="","",IF(COUNTIF($B$7:$K$7,R25)+COUNTIF($B$8:$C$8,R25)+COUNTIF($B$9:$C$9,R25)+COUNTIF($B$10:$AG$10,R25)+COUNTIF($B$11:$O$11,R25),0,IF(AND(R25&gt;=$AH$5,R25&lt;=$AL$5),DATOS!$O$21,DATOS!$O$15)))</f>
        <v>0.2916666666666667</v>
      </c>
      <c r="S26" s="72">
        <f>IF(S25="","",IF(COUNTIF($B$7:$K$7,S25)+COUNTIF($B$8:$C$8,S25)+COUNTIF($B$9:$C$9,S25)+COUNTIF($B$10:$AG$10,S25)+COUNTIF($B$11:$O$11,S25),0,IF(AND(S25&gt;=$AH$5,S25&lt;=$AL$5),DATOS!$P$21,DATOS!$P$15)))</f>
        <v>0.2916666666666667</v>
      </c>
      <c r="T26" s="72">
        <f>IF(T25="","",IF(COUNTIF($B$7:$K$7,T25)+COUNTIF($B$8:$C$8,T25)+COUNTIF($B$9:$C$9,T25)+COUNTIF($B$10:$AG$10,T25)+COUNTIF($B$11:$O$11,T25),0,IF(AND(T25&gt;=$AH$5,T25&lt;=$AL$5),DATOS!$Q$21,DATOS!$Q$15)))</f>
        <v>0.20833333333333334</v>
      </c>
      <c r="U26" s="72">
        <f>IF(U25="","",IF(COUNTIF($B$7:$K$7,U25)+COUNTIF($B$8:$C$8,U25)+COUNTIF($B$9:$C$9,U25)+COUNTIF($B$10:$AG$10,U25)+COUNTIF($B$11:$O$11,U25),0,IF(AND(U25&gt;=$AH$5,U25&lt;=$AL$5),DATOS!$R$21,DATOS!$R$15)))</f>
        <v>0</v>
      </c>
      <c r="V26" s="72">
        <f>IF(V25="","",IF(COUNTIF($B$7:$K$7,V25)+COUNTIF($B$8:$C$8,V25)+COUNTIF($B$9:$C$9,V25)+COUNTIF($B$10:$AG$10,V25)+COUNTIF($B$11:$O$11,V25),0,IF(AND(V25&gt;=$AH$5,V25&lt;=$AL$5),DATOS!$S$21,DATOS!$S$15)))</f>
        <v>0</v>
      </c>
      <c r="W26" s="71">
        <f>IF(W25="","",IF(COUNTIF($B$7:$K$7,W25)+COUNTIF($B$8:$C$8,W25)+COUNTIF($B$9:$C$9,W25)+COUNTIF($B$10:$AG$10,W25)+COUNTIF($B$11:$O$11,W25),0,IF(AND(W25&gt;=$AH$5,W25&lt;=$AL$5),DATOS!$M$21,DATOS!$M$15)))</f>
        <v>0.2916666666666667</v>
      </c>
      <c r="X26" s="72">
        <f>IF(X25="","",IF(COUNTIF($B$7:$K$7,X25)+COUNTIF($B$8:$C$8,X25)+COUNTIF($B$9:$C$9,X25)+COUNTIF($B$10:$AG$10,X25)+COUNTIF($B$11:$O$11,X25),0,IF(AND(X25&gt;=$AH$5,X25&lt;=$AL$5),DATOS!$N$21,DATOS!$N$15)))</f>
        <v>0.2916666666666667</v>
      </c>
      <c r="Y26" s="72">
        <f>IF(Y25="","",IF(COUNTIF($B$7:$K$7,Y25)+COUNTIF($B$8:$C$8,Y25)+COUNTIF($B$9:$C$9,Y25)+COUNTIF($B$10:$AG$10,Y25)+COUNTIF($B$11:$O$11,Y25),0,IF(AND(Y25&gt;=$AH$5,Y25&lt;=$AL$5),DATOS!$O$21,DATOS!$O$15)))</f>
        <v>0.2916666666666667</v>
      </c>
      <c r="Z26" s="72">
        <f>IF(Z25="","",IF(COUNTIF($B$7:$K$7,Z25)+COUNTIF($B$8:$C$8,Z25)+COUNTIF($B$9:$C$9,Z25)+COUNTIF($B$10:$AG$10,Z25)+COUNTIF($B$11:$O$11,Z25),0,IF(AND(Z25&gt;=$AH$5,Z25&lt;=$AL$5),DATOS!$P$21,DATOS!$P$15)))</f>
        <v>0.2916666666666667</v>
      </c>
      <c r="AA26" s="72">
        <f>IF(AA25="","",IF(COUNTIF($B$7:$K$7,AA25)+COUNTIF($B$8:$C$8,AA25)+COUNTIF($B$9:$C$9,AA25)+COUNTIF($B$10:$AG$10,AA25)+COUNTIF($B$11:$O$11,AA25),0,IF(AND(AA25&gt;=$AH$5,AA25&lt;=$AL$5),DATOS!$Q$21,DATOS!$Q$15)))</f>
        <v>0.20833333333333334</v>
      </c>
      <c r="AB26" s="72">
        <f>IF(AB25="","",IF(COUNTIF($B$7:$K$7,AB25)+COUNTIF($B$8:$C$8,AB25)+COUNTIF($B$9:$C$9,AB25)+COUNTIF($B$10:$AG$10,AB25)+COUNTIF($B$11:$O$11,AB25),0,IF(AND(AB25&gt;=$AH$5,AB25&lt;=$AL$5),DATOS!$R$21,DATOS!$R$15)))</f>
        <v>0</v>
      </c>
      <c r="AC26" s="72">
        <f>IF(AC25="","",IF(COUNTIF($B$7:$K$7,AC25)+COUNTIF($B$8:$C$8,AC25)+COUNTIF($B$9:$C$9,AC25)+COUNTIF($B$10:$AG$10,AC25)+COUNTIF($B$11:$O$11,AC25),0,IF(AND(AC25&gt;=$AH$5,AC25&lt;=$AL$5),DATOS!$S$21,DATOS!$S$15)))</f>
        <v>0</v>
      </c>
      <c r="AD26" s="71">
        <f>IF(AD25="","",IF(COUNTIF($B$7:$K$7,AD25)+COUNTIF($B$8:$C$8,AD25)+COUNTIF($B$9:$C$9,AD25)+COUNTIF($B$10:$AG$10,AD25)+COUNTIF($B$11:$O$11,AD25),0,IF(AND(AD25&gt;=$AH$5,AD25&lt;=$AL$5),DATOS!$M$21,DATOS!$M$15)))</f>
        <v>0.2916666666666667</v>
      </c>
      <c r="AE26" s="72">
        <f>IF(AE25="","",IF(COUNTIF($B$7:$K$7,AE25)+COUNTIF($B$8:$C$8,AE25)+COUNTIF($B$9:$C$9,AE25)+COUNTIF($B$10:$AG$10,AE25)+COUNTIF($B$11:$O$11,AE25),0,IF(AND(AE25&gt;=$AH$5,AE25&lt;=$AL$5),DATOS!$N$21,DATOS!$N$15)))</f>
        <v>0.2916666666666667</v>
      </c>
      <c r="AF26" s="72">
        <f>IF(AF25="","",IF(COUNTIF($B$7:$K$7,AF25)+COUNTIF($B$8:$C$8,AF25)+COUNTIF($B$9:$C$9,AF25)+COUNTIF($B$10:$AG$10,AF25)+COUNTIF($B$11:$O$11,AF25),0,IF(AND(AF25&gt;=$AH$5,AF25&lt;=$AL$5),DATOS!$O$21,DATOS!$O$15)))</f>
        <v>0.2916666666666667</v>
      </c>
      <c r="AG26" s="72">
        <f>IF(AG25="","",IF(COUNTIF($B$7:$K$7,AG25)+COUNTIF($B$8:$C$8,AG25)+COUNTIF($B$9:$C$9,AG25)+COUNTIF($B$10:$AG$10,AG25)+COUNTIF($B$11:$O$11,AG25),0,IF(AND(AG25&gt;=$AH$5,AG25&lt;=$AL$5),DATOS!$P$21,DATOS!$P$15)))</f>
      </c>
      <c r="AH26" s="72">
        <f>IF(AH25="","",IF(COUNTIF($B$7:$K$7,AH25)+COUNTIF($B$8:$C$8,AH25)+COUNTIF($B$9:$C$9,AH25)+COUNTIF($B$10:$AG$10,AH25)+COUNTIF($B$11:$O$11,AH25),0,IF(AND(AH25&gt;=$AH$5,AH25&lt;=$AL$5),DATOS!$Q$21,DATOS!$Q$15)))</f>
      </c>
      <c r="AI26" s="72">
        <f>IF(AI25="","",IF(COUNTIF($B$7:$K$7,AI25)+COUNTIF($B$8:$C$8,AI25)+COUNTIF($B$9:$C$9,AI25)+COUNTIF($B$10:$AG$10,AI25)+COUNTIF($B$11:$O$11,AI25),0,IF(AND(AI25&gt;=$AH$5,AI25&lt;=$AL$5),DATOS!$R$21,DATOS!$R$15)))</f>
      </c>
      <c r="AJ26" s="72">
        <f>IF(AJ25="","",IF(COUNTIF($B$7:$K$7,AJ25)+COUNTIF($B$8:$C$8,AJ25)+COUNTIF($B$9:$C$9,AJ25)+COUNTIF($B$10:$AG$10,AJ25)+COUNTIF($B$11:$O$11,AJ25),0,IF(AND(AJ25&gt;=$AH$5,AJ25&lt;=$AL$5),DATOS!$S$21,DATOS!$S$15)))</f>
      </c>
      <c r="AK26" s="71">
        <f>IF(AK25="","",IF(COUNTIF($B$7:$K$7,AK25)+COUNTIF($B$8:$C$8,AK25)+COUNTIF($B$9:$C$9,AK25)+COUNTIF($B$10:$AG$10,AK25)+COUNTIF($B$11:$O$11,AK25),0,IF(AND(AK25&gt;=$AH$5,AK25&lt;=$AL$5),DATOS!$M$21,DATOS!$M$15)))</f>
      </c>
      <c r="AL26" s="72">
        <f>IF(AL25="","",IF(COUNTIF($B$7:$K$7,AL25)+COUNTIF($B$8:$C$8,AL25)+COUNTIF($B$9:$C$9,AL25)+COUNTIF($B$10:$AG$10,AL25)+COUNTIF($B$11:$O$11,AL25),0,IF(AND(AL25&gt;=$AH$5,AL25&lt;=$AL$5),DATOS!$N$21,DATOS!$N$15)))</f>
      </c>
      <c r="AM26" s="73">
        <f>COUNTIF(B26:AL26,"&gt;0")</f>
        <v>22</v>
      </c>
      <c r="AN26" s="178">
        <f>SUM(B26:AL26)</f>
        <v>6.375000000000001</v>
      </c>
      <c r="AO26" s="74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</row>
    <row r="27" spans="1:80" s="63" customFormat="1" ht="15.75">
      <c r="A27" s="64">
        <f>DATE(YEAR(A25+35),MONTH(A25+35),1)</f>
        <v>40360</v>
      </c>
      <c r="B27" s="65">
        <f>IF(MONTH($A27)&lt;&gt;MONTH($A27-WEEKDAY($A27,DATOS!$A$17)+(COLUMN(B27)-COLUMN($B27)+1)),"",$A27-WEEKDAY($A27,DATOS!$A$17)+(COLUMN(B27)-COLUMN($B27)+1))</f>
      </c>
      <c r="C27" s="66">
        <f>IF(MONTH($A27)&lt;&gt;MONTH($A27-WEEKDAY($A27,DATOS!$A$17)+(COLUMN(C27)-COLUMN($B27)+1)),"",$A27-WEEKDAY($A27,DATOS!$A$17)+(COLUMN(C27)-COLUMN($B27)+1))</f>
      </c>
      <c r="D27" s="66">
        <f>IF(MONTH($A27)&lt;&gt;MONTH($A27-WEEKDAY($A27,DATOS!$A$17)+(COLUMN(D27)-COLUMN($B27)+1)),"",$A27-WEEKDAY($A27,DATOS!$A$17)+(COLUMN(D27)-COLUMN($B27)+1))</f>
      </c>
      <c r="E27" s="66">
        <f>IF(MONTH($A27)&lt;&gt;MONTH($A27-WEEKDAY($A27,DATOS!$A$17)+(COLUMN(E27)-COLUMN($B27)+1)),"",$A27-WEEKDAY($A27,DATOS!$A$17)+(COLUMN(E27)-COLUMN($B27)+1))</f>
        <v>40360</v>
      </c>
      <c r="F27" s="66">
        <f>IF(MONTH($A27)&lt;&gt;MONTH($A27-WEEKDAY($A27,DATOS!$A$17)+(COLUMN(F27)-COLUMN($B27)+1)),"",$A27-WEEKDAY($A27,DATOS!$A$17)+(COLUMN(F27)-COLUMN($B27)+1))</f>
        <v>40361</v>
      </c>
      <c r="G27" s="66">
        <f>IF(MONTH($A27)&lt;&gt;MONTH($A27-WEEKDAY($A27,DATOS!$A$17)+(COLUMN(G27)-COLUMN($B27)+1)),"",$A27-WEEKDAY($A27,DATOS!$A$17)+(COLUMN(G27)-COLUMN($B27)+1))</f>
        <v>40362</v>
      </c>
      <c r="H27" s="66">
        <f>IF(MONTH($A27)&lt;&gt;MONTH($A27-WEEKDAY($A27,DATOS!$A$17)+(COLUMN(H27)-COLUMN($B27)+1)),"",$A27-WEEKDAY($A27,DATOS!$A$17)+(COLUMN(H27)-COLUMN($B27)+1))</f>
        <v>40363</v>
      </c>
      <c r="I27" s="65">
        <f>IF(MONTH($A27)&lt;&gt;MONTH($A27-WEEKDAY($A27,DATOS!$A$17)+(COLUMN(I27)-COLUMN($B27)+1)),"",$A27-WEEKDAY($A27,DATOS!$A$17)+(COLUMN(I27)-COLUMN($B27)+1))</f>
        <v>40364</v>
      </c>
      <c r="J27" s="66">
        <f>IF(MONTH($A27)&lt;&gt;MONTH($A27-WEEKDAY($A27,DATOS!$A$17)+(COLUMN(J27)-COLUMN($B27)+1)),"",$A27-WEEKDAY($A27,DATOS!$A$17)+(COLUMN(J27)-COLUMN($B27)+1))</f>
        <v>40365</v>
      </c>
      <c r="K27" s="66">
        <f>IF(MONTH($A27)&lt;&gt;MONTH($A27-WEEKDAY($A27,DATOS!$A$17)+(COLUMN(K27)-COLUMN($B27)+1)),"",$A27-WEEKDAY($A27,DATOS!$A$17)+(COLUMN(K27)-COLUMN($B27)+1))</f>
        <v>40366</v>
      </c>
      <c r="L27" s="66">
        <f>IF(MONTH($A27)&lt;&gt;MONTH($A27-WEEKDAY($A27,DATOS!$A$17)+(COLUMN(L27)-COLUMN($B27)+1)),"",$A27-WEEKDAY($A27,DATOS!$A$17)+(COLUMN(L27)-COLUMN($B27)+1))</f>
        <v>40367</v>
      </c>
      <c r="M27" s="66">
        <f>IF(MONTH($A27)&lt;&gt;MONTH($A27-WEEKDAY($A27,DATOS!$A$17)+(COLUMN(M27)-COLUMN($B27)+1)),"",$A27-WEEKDAY($A27,DATOS!$A$17)+(COLUMN(M27)-COLUMN($B27)+1))</f>
        <v>40368</v>
      </c>
      <c r="N27" s="66">
        <f>IF(MONTH($A27)&lt;&gt;MONTH($A27-WEEKDAY($A27,DATOS!$A$17)+(COLUMN(N27)-COLUMN($B27)+1)),"",$A27-WEEKDAY($A27,DATOS!$A$17)+(COLUMN(N27)-COLUMN($B27)+1))</f>
        <v>40369</v>
      </c>
      <c r="O27" s="66">
        <f>IF(MONTH($A27)&lt;&gt;MONTH($A27-WEEKDAY($A27,DATOS!$A$17)+(COLUMN(O27)-COLUMN($B27)+1)),"",$A27-WEEKDAY($A27,DATOS!$A$17)+(COLUMN(O27)-COLUMN($B27)+1))</f>
        <v>40370</v>
      </c>
      <c r="P27" s="65">
        <f>IF(MONTH($A27)&lt;&gt;MONTH($A27-WEEKDAY($A27,DATOS!$A$17)+(COLUMN(P27)-COLUMN($B27)+1)),"",$A27-WEEKDAY($A27,DATOS!$A$17)+(COLUMN(P27)-COLUMN($B27)+1))</f>
        <v>40371</v>
      </c>
      <c r="Q27" s="66">
        <f>IF(MONTH($A27)&lt;&gt;MONTH($A27-WEEKDAY($A27,DATOS!$A$17)+(COLUMN(Q27)-COLUMN($B27)+1)),"",$A27-WEEKDAY($A27,DATOS!$A$17)+(COLUMN(Q27)-COLUMN($B27)+1))</f>
        <v>40372</v>
      </c>
      <c r="R27" s="66">
        <f>IF(MONTH($A27)&lt;&gt;MONTH($A27-WEEKDAY($A27,DATOS!$A$17)+(COLUMN(R27)-COLUMN($B27)+1)),"",$A27-WEEKDAY($A27,DATOS!$A$17)+(COLUMN(R27)-COLUMN($B27)+1))</f>
        <v>40373</v>
      </c>
      <c r="S27" s="66">
        <f>IF(MONTH($A27)&lt;&gt;MONTH($A27-WEEKDAY($A27,DATOS!$A$17)+(COLUMN(S27)-COLUMN($B27)+1)),"",$A27-WEEKDAY($A27,DATOS!$A$17)+(COLUMN(S27)-COLUMN($B27)+1))</f>
        <v>40374</v>
      </c>
      <c r="T27" s="66">
        <f>IF(MONTH($A27)&lt;&gt;MONTH($A27-WEEKDAY($A27,DATOS!$A$17)+(COLUMN(T27)-COLUMN($B27)+1)),"",$A27-WEEKDAY($A27,DATOS!$A$17)+(COLUMN(T27)-COLUMN($B27)+1))</f>
        <v>40375</v>
      </c>
      <c r="U27" s="66">
        <f>IF(MONTH($A27)&lt;&gt;MONTH($A27-WEEKDAY($A27,DATOS!$A$17)+(COLUMN(U27)-COLUMN($B27)+1)),"",$A27-WEEKDAY($A27,DATOS!$A$17)+(COLUMN(U27)-COLUMN($B27)+1))</f>
        <v>40376</v>
      </c>
      <c r="V27" s="66">
        <f>IF(MONTH($A27)&lt;&gt;MONTH($A27-WEEKDAY($A27,DATOS!$A$17)+(COLUMN(V27)-COLUMN($B27)+1)),"",$A27-WEEKDAY($A27,DATOS!$A$17)+(COLUMN(V27)-COLUMN($B27)+1))</f>
        <v>40377</v>
      </c>
      <c r="W27" s="65">
        <f>IF(MONTH($A27)&lt;&gt;MONTH($A27-WEEKDAY($A27,DATOS!$A$17)+(COLUMN(W27)-COLUMN($B27)+1)),"",$A27-WEEKDAY($A27,DATOS!$A$17)+(COLUMN(W27)-COLUMN($B27)+1))</f>
        <v>40378</v>
      </c>
      <c r="X27" s="66">
        <f>IF(MONTH($A27)&lt;&gt;MONTH($A27-WEEKDAY($A27,DATOS!$A$17)+(COLUMN(X27)-COLUMN($B27)+1)),"",$A27-WEEKDAY($A27,DATOS!$A$17)+(COLUMN(X27)-COLUMN($B27)+1))</f>
        <v>40379</v>
      </c>
      <c r="Y27" s="66">
        <f>IF(MONTH($A27)&lt;&gt;MONTH($A27-WEEKDAY($A27,DATOS!$A$17)+(COLUMN(Y27)-COLUMN($B27)+1)),"",$A27-WEEKDAY($A27,DATOS!$A$17)+(COLUMN(Y27)-COLUMN($B27)+1))</f>
        <v>40380</v>
      </c>
      <c r="Z27" s="66">
        <f>IF(MONTH($A27)&lt;&gt;MONTH($A27-WEEKDAY($A27,DATOS!$A$17)+(COLUMN(Z27)-COLUMN($B27)+1)),"",$A27-WEEKDAY($A27,DATOS!$A$17)+(COLUMN(Z27)-COLUMN($B27)+1))</f>
        <v>40381</v>
      </c>
      <c r="AA27" s="66">
        <f>IF(MONTH($A27)&lt;&gt;MONTH($A27-WEEKDAY($A27,DATOS!$A$17)+(COLUMN(AA27)-COLUMN($B27)+1)),"",$A27-WEEKDAY($A27,DATOS!$A$17)+(COLUMN(AA27)-COLUMN($B27)+1))</f>
        <v>40382</v>
      </c>
      <c r="AB27" s="66">
        <f>IF(MONTH($A27)&lt;&gt;MONTH($A27-WEEKDAY($A27,DATOS!$A$17)+(COLUMN(AB27)-COLUMN($B27)+1)),"",$A27-WEEKDAY($A27,DATOS!$A$17)+(COLUMN(AB27)-COLUMN($B27)+1))</f>
        <v>40383</v>
      </c>
      <c r="AC27" s="66">
        <f>IF(MONTH($A27)&lt;&gt;MONTH($A27-WEEKDAY($A27,DATOS!$A$17)+(COLUMN(AC27)-COLUMN($B27)+1)),"",$A27-WEEKDAY($A27,DATOS!$A$17)+(COLUMN(AC27)-COLUMN($B27)+1))</f>
        <v>40384</v>
      </c>
      <c r="AD27" s="65">
        <f>IF(MONTH($A27)&lt;&gt;MONTH($A27-WEEKDAY($A27,DATOS!$A$17)+(COLUMN(AD27)-COLUMN($B27)+1)),"",$A27-WEEKDAY($A27,DATOS!$A$17)+(COLUMN(AD27)-COLUMN($B27)+1))</f>
        <v>40385</v>
      </c>
      <c r="AE27" s="66">
        <f>IF(MONTH($A27)&lt;&gt;MONTH($A27-WEEKDAY($A27,DATOS!$A$17)+(COLUMN(AE27)-COLUMN($B27)+1)),"",$A27-WEEKDAY($A27,DATOS!$A$17)+(COLUMN(AE27)-COLUMN($B27)+1))</f>
        <v>40386</v>
      </c>
      <c r="AF27" s="66">
        <f>IF(MONTH($A27)&lt;&gt;MONTH($A27-WEEKDAY($A27,DATOS!$A$17)+(COLUMN(AF27)-COLUMN($B27)+1)),"",$A27-WEEKDAY($A27,DATOS!$A$17)+(COLUMN(AF27)-COLUMN($B27)+1))</f>
        <v>40387</v>
      </c>
      <c r="AG27" s="66">
        <f>IF(MONTH($A27)&lt;&gt;MONTH($A27-WEEKDAY($A27,DATOS!$A$17)+(COLUMN(AG27)-COLUMN($B27)+1)),"",$A27-WEEKDAY($A27,DATOS!$A$17)+(COLUMN(AG27)-COLUMN($B27)+1))</f>
        <v>40388</v>
      </c>
      <c r="AH27" s="66">
        <f>IF(MONTH($A27)&lt;&gt;MONTH($A27-WEEKDAY($A27,DATOS!$A$17)+(COLUMN(AH27)-COLUMN($B27)+1)),"",$A27-WEEKDAY($A27,DATOS!$A$17)+(COLUMN(AH27)-COLUMN($B27)+1))</f>
        <v>40389</v>
      </c>
      <c r="AI27" s="66">
        <f>IF(MONTH($A27)&lt;&gt;MONTH($A27-WEEKDAY($A27,DATOS!$A$17)+(COLUMN(AI27)-COLUMN($B27)+1)),"",$A27-WEEKDAY($A27,DATOS!$A$17)+(COLUMN(AI27)-COLUMN($B27)+1))</f>
        <v>40390</v>
      </c>
      <c r="AJ27" s="66">
        <f>IF(MONTH($A27)&lt;&gt;MONTH($A27-WEEKDAY($A27,DATOS!$A$17)+(COLUMN(AJ27)-COLUMN($B27)+1)),"",$A27-WEEKDAY($A27,DATOS!$A$17)+(COLUMN(AJ27)-COLUMN($B27)+1))</f>
      </c>
      <c r="AK27" s="65">
        <f>IF(MONTH($A27)&lt;&gt;MONTH($A27-WEEKDAY($A27,DATOS!$A$17)+(COLUMN(AK27)-COLUMN($B27)+1)),"",$A27-WEEKDAY($A27,DATOS!$A$17)+(COLUMN(AK27)-COLUMN($B27)+1))</f>
      </c>
      <c r="AL27" s="67">
        <f>IF(MONTH($A27)&lt;&gt;MONTH($A27-WEEKDAY($A27,DATOS!$A$17)+(COLUMN(AL27)-COLUMN($B27)+1)),"",$A27-WEEKDAY($A27,DATOS!$A$17)+(COLUMN(AL27)-COLUMN($B27)+1))</f>
      </c>
      <c r="AM27" s="77"/>
      <c r="AN27" s="78"/>
      <c r="AO27" s="80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</row>
    <row r="28" spans="1:80" s="76" customFormat="1" ht="15" customHeight="1">
      <c r="A28" s="70"/>
      <c r="B28" s="71">
        <f>IF(B27="","",IF(COUNTIF($B$7:$K$7,B27)+COUNTIF($B$8:$C$8,B27)+COUNTIF($B$9:$C$9,B27)+COUNTIF($B$10:$AG$10,B27)+COUNTIF($B$11:$O$11,B27),0,IF(AND(B27&gt;=$AH$5,B27&lt;=$AL$5),DATOS!$M$21,DATOS!$M$15)))</f>
      </c>
      <c r="C28" s="72">
        <f>IF(C27="","",IF(COUNTIF($B$7:$K$7,C27)+COUNTIF($B$8:$C$8,C27)+COUNTIF($B$9:$C$9,C27)+COUNTIF($B$10:$AG$10,C27)+COUNTIF($B$11:$O$11,C27),0,IF(AND(C27&gt;=$AH$5,C27&lt;=$AL$5),DATOS!$N$21,DATOS!$N$15)))</f>
      </c>
      <c r="D28" s="72">
        <f>IF(D27="","",IF(COUNTIF($B$7:$K$7,D27)+COUNTIF($B$8:$C$8,D27)+COUNTIF($B$9:$C$9,D27)+COUNTIF($B$10:$AG$10,D27)+COUNTIF($B$11:$O$11,D27),0,IF(AND(D27&gt;=$AH$5,D27&lt;=$AL$5),DATOS!$O$21,DATOS!$O$15)))</f>
      </c>
      <c r="E28" s="72">
        <f>IF(E27="","",IF(COUNTIF($B$7:$K$7,E27)+COUNTIF($B$8:$C$8,E27)+COUNTIF($B$9:$C$9,E27)+COUNTIF($B$10:$AG$10,E27)+COUNTIF($B$11:$O$11,E27),0,IF(AND(E27&gt;=$AH$5,E27&lt;=$AL$5),DATOS!$P$21,DATOS!$P$15)))</f>
        <v>0.2916666666666667</v>
      </c>
      <c r="F28" s="72">
        <f>IF(F27="","",IF(COUNTIF($B$7:$K$7,F27)+COUNTIF($B$8:$C$8,F27)+COUNTIF($B$9:$C$9,F27)+COUNTIF($B$10:$AG$10,F27)+COUNTIF($B$11:$O$11,F27),0,IF(AND(F27&gt;=$AH$5,F27&lt;=$AL$5),DATOS!$Q$21,DATOS!$Q$15)))</f>
        <v>0.20833333333333334</v>
      </c>
      <c r="G28" s="72">
        <f>IF(G27="","",IF(COUNTIF($B$7:$K$7,G27)+COUNTIF($B$8:$C$8,G27)+COUNTIF($B$9:$C$9,G27)+COUNTIF($B$10:$AG$10,G27)+COUNTIF($B$11:$O$11,G27),0,IF(AND(G27&gt;=$AH$5,G27&lt;=$AL$5),DATOS!$R$21,DATOS!$R$15)))</f>
        <v>0</v>
      </c>
      <c r="H28" s="72">
        <f>IF(H27="","",IF(COUNTIF($B$7:$K$7,H27)+COUNTIF($B$8:$C$8,H27)+COUNTIF($B$9:$C$9,H27)+COUNTIF($B$10:$AG$10,H27)+COUNTIF($B$11:$O$11,H27),0,IF(AND(H27&gt;=$AH$5,H27&lt;=$AL$5),DATOS!$S$21,DATOS!$S$15)))</f>
        <v>0</v>
      </c>
      <c r="I28" s="71">
        <f>IF(I27="","",IF(COUNTIF($B$7:$K$7,I27)+COUNTIF($B$8:$C$8,I27)+COUNTIF($B$9:$C$9,I27)+COUNTIF($B$10:$AG$10,I27)+COUNTIF($B$11:$O$11,I27),0,IF(AND(I27&gt;=$AH$5,I27&lt;=$AL$5),DATOS!$M$21,DATOS!$M$15)))</f>
        <v>0.2916666666666667</v>
      </c>
      <c r="J28" s="72">
        <f>IF(J27="","",IF(COUNTIF($B$7:$K$7,J27)+COUNTIF($B$8:$C$8,J27)+COUNTIF($B$9:$C$9,J27)+COUNTIF($B$10:$AG$10,J27)+COUNTIF($B$11:$O$11,J27),0,IF(AND(J27&gt;=$AH$5,J27&lt;=$AL$5),DATOS!$N$21,DATOS!$N$15)))</f>
        <v>0.2916666666666667</v>
      </c>
      <c r="K28" s="72">
        <f>IF(K27="","",IF(COUNTIF($B$7:$K$7,K27)+COUNTIF($B$8:$C$8,K27)+COUNTIF($B$9:$C$9,K27)+COUNTIF($B$10:$AG$10,K27)+COUNTIF($B$11:$O$11,K27),0,IF(AND(K27&gt;=$AH$5,K27&lt;=$AL$5),DATOS!$O$21,DATOS!$O$15)))</f>
        <v>0.2916666666666667</v>
      </c>
      <c r="L28" s="72">
        <f>IF(L27="","",IF(COUNTIF($B$7:$K$7,L27)+COUNTIF($B$8:$C$8,L27)+COUNTIF($B$9:$C$9,L27)+COUNTIF($B$10:$AG$10,L27)+COUNTIF($B$11:$O$11,L27),0,IF(AND(L27&gt;=$AH$5,L27&lt;=$AL$5),DATOS!$P$21,DATOS!$P$15)))</f>
        <v>0.2916666666666667</v>
      </c>
      <c r="M28" s="72">
        <f>IF(M27="","",IF(COUNTIF($B$7:$K$7,M27)+COUNTIF($B$8:$C$8,M27)+COUNTIF($B$9:$C$9,M27)+COUNTIF($B$10:$AG$10,M27)+COUNTIF($B$11:$O$11,M27),0,IF(AND(M27&gt;=$AH$5,M27&lt;=$AL$5),DATOS!$Q$21,DATOS!$Q$15)))</f>
        <v>0.20833333333333334</v>
      </c>
      <c r="N28" s="72">
        <f>IF(N27="","",IF(COUNTIF($B$7:$K$7,N27)+COUNTIF($B$8:$C$8,N27)+COUNTIF($B$9:$C$9,N27)+COUNTIF($B$10:$AG$10,N27)+COUNTIF($B$11:$O$11,N27),0,IF(AND(N27&gt;=$AH$5,N27&lt;=$AL$5),DATOS!$R$21,DATOS!$R$15)))</f>
        <v>0</v>
      </c>
      <c r="O28" s="72">
        <f>IF(O27="","",IF(COUNTIF($B$7:$K$7,O27)+COUNTIF($B$8:$C$8,O27)+COUNTIF($B$9:$C$9,O27)+COUNTIF($B$10:$AG$10,O27)+COUNTIF($B$11:$O$11,O27),0,IF(AND(O27&gt;=$AH$5,O27&lt;=$AL$5),DATOS!$S$21,DATOS!$S$15)))</f>
        <v>0</v>
      </c>
      <c r="P28" s="71">
        <f>IF(P27="","",IF(COUNTIF($B$7:$K$7,P27)+COUNTIF($B$8:$C$8,P27)+COUNTIF($B$9:$C$9,P27)+COUNTIF($B$10:$AG$10,P27)+COUNTIF($B$11:$O$11,P27),0,IF(AND(P27&gt;=$AH$5,P27&lt;=$AL$5),DATOS!$M$21,DATOS!$M$15)))</f>
        <v>0.2916666666666667</v>
      </c>
      <c r="Q28" s="72">
        <f>IF(Q27="","",IF(COUNTIF($B$7:$K$7,Q27)+COUNTIF($B$8:$C$8,Q27)+COUNTIF($B$9:$C$9,Q27)+COUNTIF($B$10:$AG$10,Q27)+COUNTIF($B$11:$O$11,Q27),0,IF(AND(Q27&gt;=$AH$5,Q27&lt;=$AL$5),DATOS!$N$21,DATOS!$N$15)))</f>
        <v>0.2916666666666667</v>
      </c>
      <c r="R28" s="72">
        <f>IF(R27="","",IF(COUNTIF($B$7:$K$7,R27)+COUNTIF($B$8:$C$8,R27)+COUNTIF($B$9:$C$9,R27)+COUNTIF($B$10:$AG$10,R27)+COUNTIF($B$11:$O$11,R27),0,IF(AND(R27&gt;=$AH$5,R27&lt;=$AL$5),DATOS!$O$21,DATOS!$O$15)))</f>
        <v>0.2916666666666667</v>
      </c>
      <c r="S28" s="72">
        <f>IF(S27="","",IF(COUNTIF($B$7:$K$7,S27)+COUNTIF($B$8:$C$8,S27)+COUNTIF($B$9:$C$9,S27)+COUNTIF($B$10:$AG$10,S27)+COUNTIF($B$11:$O$11,S27),0,IF(AND(S27&gt;=$AH$5,S27&lt;=$AL$5),DATOS!$P$21,DATOS!$P$15)))</f>
        <v>0.2916666666666667</v>
      </c>
      <c r="T28" s="72">
        <f>IF(T27="","",IF(COUNTIF($B$7:$K$7,T27)+COUNTIF($B$8:$C$8,T27)+COUNTIF($B$9:$C$9,T27)+COUNTIF($B$10:$AG$10,T27)+COUNTIF($B$11:$O$11,T27),0,IF(AND(T27&gt;=$AH$5,T27&lt;=$AL$5),DATOS!$Q$21,DATOS!$Q$15)))</f>
        <v>0.20833333333333334</v>
      </c>
      <c r="U28" s="72">
        <f>IF(U27="","",IF(COUNTIF($B$7:$K$7,U27)+COUNTIF($B$8:$C$8,U27)+COUNTIF($B$9:$C$9,U27)+COUNTIF($B$10:$AG$10,U27)+COUNTIF($B$11:$O$11,U27),0,IF(AND(U27&gt;=$AH$5,U27&lt;=$AL$5),DATOS!$R$21,DATOS!$R$15)))</f>
        <v>0</v>
      </c>
      <c r="V28" s="72">
        <f>IF(V27="","",IF(COUNTIF($B$7:$K$7,V27)+COUNTIF($B$8:$C$8,V27)+COUNTIF($B$9:$C$9,V27)+COUNTIF($B$10:$AG$10,V27)+COUNTIF($B$11:$O$11,V27),0,IF(AND(V27&gt;=$AH$5,V27&lt;=$AL$5),DATOS!$S$21,DATOS!$S$15)))</f>
        <v>0</v>
      </c>
      <c r="W28" s="71">
        <f>IF(W27="","",IF(COUNTIF($B$7:$K$7,W27)+COUNTIF($B$8:$C$8,W27)+COUNTIF($B$9:$C$9,W27)+COUNTIF($B$10:$AG$10,W27)+COUNTIF($B$11:$O$11,W27),0,IF(AND(W27&gt;=$AH$5,W27&lt;=$AL$5),DATOS!$M$21,DATOS!$M$15)))</f>
        <v>0.2916666666666667</v>
      </c>
      <c r="X28" s="72">
        <f>IF(X27="","",IF(COUNTIF($B$7:$K$7,X27)+COUNTIF($B$8:$C$8,X27)+COUNTIF($B$9:$C$9,X27)+COUNTIF($B$10:$AG$10,X27)+COUNTIF($B$11:$O$11,X27),0,IF(AND(X27&gt;=$AH$5,X27&lt;=$AL$5),DATOS!$N$21,DATOS!$N$15)))</f>
        <v>0.2916666666666667</v>
      </c>
      <c r="Y28" s="72">
        <f>IF(Y27="","",IF(COUNTIF($B$7:$K$7,Y27)+COUNTIF($B$8:$C$8,Y27)+COUNTIF($B$9:$C$9,Y27)+COUNTIF($B$10:$AG$10,Y27)+COUNTIF($B$11:$O$11,Y27),0,IF(AND(Y27&gt;=$AH$5,Y27&lt;=$AL$5),DATOS!$O$21,DATOS!$O$15)))</f>
        <v>0.2916666666666667</v>
      </c>
      <c r="Z28" s="72">
        <f>IF(Z27="","",IF(COUNTIF($B$7:$K$7,Z27)+COUNTIF($B$8:$C$8,Z27)+COUNTIF($B$9:$C$9,Z27)+COUNTIF($B$10:$AG$10,Z27)+COUNTIF($B$11:$O$11,Z27),0,IF(AND(Z27&gt;=$AH$5,Z27&lt;=$AL$5),DATOS!$P$21,DATOS!$P$15)))</f>
        <v>0.2916666666666667</v>
      </c>
      <c r="AA28" s="72">
        <f>IF(AA27="","",IF(COUNTIF($B$7:$K$7,AA27)+COUNTIF($B$8:$C$8,AA27)+COUNTIF($B$9:$C$9,AA27)+COUNTIF($B$10:$AG$10,AA27)+COUNTIF($B$11:$O$11,AA27),0,IF(AND(AA27&gt;=$AH$5,AA27&lt;=$AL$5),DATOS!$Q$21,DATOS!$Q$15)))</f>
        <v>0.20833333333333334</v>
      </c>
      <c r="AB28" s="72">
        <f>IF(AB27="","",IF(COUNTIF($B$7:$K$7,AB27)+COUNTIF($B$8:$C$8,AB27)+COUNTIF($B$9:$C$9,AB27)+COUNTIF($B$10:$AG$10,AB27)+COUNTIF($B$11:$O$11,AB27),0,IF(AND(AB27&gt;=$AH$5,AB27&lt;=$AL$5),DATOS!$R$21,DATOS!$R$15)))</f>
        <v>0</v>
      </c>
      <c r="AC28" s="72">
        <f>IF(AC27="","",IF(COUNTIF($B$7:$K$7,AC27)+COUNTIF($B$8:$C$8,AC27)+COUNTIF($B$9:$C$9,AC27)+COUNTIF($B$10:$AG$10,AC27)+COUNTIF($B$11:$O$11,AC27),0,IF(AND(AC27&gt;=$AH$5,AC27&lt;=$AL$5),DATOS!$S$21,DATOS!$S$15)))</f>
        <v>0</v>
      </c>
      <c r="AD28" s="71">
        <f>IF(AD27="","",IF(COUNTIF($B$7:$K$7,AD27)+COUNTIF($B$8:$C$8,AD27)+COUNTIF($B$9:$C$9,AD27)+COUNTIF($B$10:$AG$10,AD27)+COUNTIF($B$11:$O$11,AD27),0,IF(AND(AD27&gt;=$AH$5,AD27&lt;=$AL$5),DATOS!$M$21,DATOS!$M$15)))</f>
        <v>0.2916666666666667</v>
      </c>
      <c r="AE28" s="72">
        <f>IF(AE27="","",IF(COUNTIF($B$7:$K$7,AE27)+COUNTIF($B$8:$C$8,AE27)+COUNTIF($B$9:$C$9,AE27)+COUNTIF($B$10:$AG$10,AE27)+COUNTIF($B$11:$O$11,AE27),0,IF(AND(AE27&gt;=$AH$5,AE27&lt;=$AL$5),DATOS!$N$21,DATOS!$N$15)))</f>
        <v>0.2916666666666667</v>
      </c>
      <c r="AF28" s="72">
        <f>IF(AF27="","",IF(COUNTIF($B$7:$K$7,AF27)+COUNTIF($B$8:$C$8,AF27)+COUNTIF($B$9:$C$9,AF27)+COUNTIF($B$10:$AG$10,AF27)+COUNTIF($B$11:$O$11,AF27),0,IF(AND(AF27&gt;=$AH$5,AF27&lt;=$AL$5),DATOS!$O$21,DATOS!$O$15)))</f>
        <v>0.2916666666666667</v>
      </c>
      <c r="AG28" s="72">
        <f>IF(AG27="","",IF(COUNTIF($B$7:$K$7,AG27)+COUNTIF($B$8:$C$8,AG27)+COUNTIF($B$9:$C$9,AG27)+COUNTIF($B$10:$AG$10,AG27)+COUNTIF($B$11:$O$11,AG27),0,IF(AND(AG27&gt;=$AH$5,AG27&lt;=$AL$5),DATOS!$P$21,DATOS!$P$15)))</f>
        <v>0.2916666666666667</v>
      </c>
      <c r="AH28" s="72">
        <f>IF(AH27="","",IF(COUNTIF($B$7:$K$7,AH27)+COUNTIF($B$8:$C$8,AH27)+COUNTIF($B$9:$C$9,AH27)+COUNTIF($B$10:$AG$10,AH27)+COUNTIF($B$11:$O$11,AH27),0,IF(AND(AH27&gt;=$AH$5,AH27&lt;=$AL$5),DATOS!$Q$21,DATOS!$Q$15)))</f>
        <v>0.20833333333333334</v>
      </c>
      <c r="AI28" s="72">
        <f>IF(AI27="","",IF(COUNTIF($B$7:$K$7,AI27)+COUNTIF($B$8:$C$8,AI27)+COUNTIF($B$9:$C$9,AI27)+COUNTIF($B$10:$AG$10,AI27)+COUNTIF($B$11:$O$11,AI27),0,IF(AND(AI27&gt;=$AH$5,AI27&lt;=$AL$5),DATOS!$R$21,DATOS!$R$15)))</f>
        <v>0</v>
      </c>
      <c r="AJ28" s="72">
        <f>IF(AJ27="","",IF(COUNTIF($B$7:$K$7,AJ27)+COUNTIF($B$8:$C$8,AJ27)+COUNTIF($B$9:$C$9,AJ27)+COUNTIF($B$10:$AG$10,AJ27)+COUNTIF($B$11:$O$11,AJ27),0,IF(AND(AJ27&gt;=$AH$5,AJ27&lt;=$AL$5),DATOS!$S$21,DATOS!$S$15)))</f>
      </c>
      <c r="AK28" s="71">
        <f>IF(AK27="","",IF(COUNTIF($B$7:$K$7,AK27)+COUNTIF($B$8:$C$8,AK27)+COUNTIF($B$9:$C$9,AK27)+COUNTIF($B$10:$AG$10,AK27)+COUNTIF($B$11:$O$11,AK27),0,IF(AND(AK27&gt;=$AH$5,AK27&lt;=$AL$5),DATOS!$M$21,DATOS!$M$15)))</f>
      </c>
      <c r="AL28" s="72">
        <f>IF(AL27="","",IF(COUNTIF($B$7:$K$7,AL27)+COUNTIF($B$8:$C$8,AL27)+COUNTIF($B$9:$C$9,AL27)+COUNTIF($B$10:$AG$10,AL27)+COUNTIF($B$11:$O$11,AL27),0,IF(AND(AL27&gt;=$AH$5,AL27&lt;=$AL$5),DATOS!$N$21,DATOS!$N$15)))</f>
      </c>
      <c r="AM28" s="73">
        <f>COUNTIF(B28:AL28,"&gt;0")</f>
        <v>22</v>
      </c>
      <c r="AN28" s="178">
        <f>SUM(B28:AL28)</f>
        <v>6.000000000000001</v>
      </c>
      <c r="AO28" s="74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</row>
    <row r="29" spans="1:80" s="63" customFormat="1" ht="15.75">
      <c r="A29" s="64">
        <f>DATE(YEAR(A27+35),MONTH(A27+35),1)</f>
        <v>40391</v>
      </c>
      <c r="B29" s="65">
        <f>IF(MONTH($A29)&lt;&gt;MONTH($A29-WEEKDAY($A29,DATOS!$A$17)+(COLUMN(B29)-COLUMN($B29)+1)),"",$A29-WEEKDAY($A29,DATOS!$A$17)+(COLUMN(B29)-COLUMN($B29)+1))</f>
      </c>
      <c r="C29" s="66">
        <f>IF(MONTH($A29)&lt;&gt;MONTH($A29-WEEKDAY($A29,DATOS!$A$17)+(COLUMN(C29)-COLUMN($B29)+1)),"",$A29-WEEKDAY($A29,DATOS!$A$17)+(COLUMN(C29)-COLUMN($B29)+1))</f>
      </c>
      <c r="D29" s="66">
        <f>IF(MONTH($A29)&lt;&gt;MONTH($A29-WEEKDAY($A29,DATOS!$A$17)+(COLUMN(D29)-COLUMN($B29)+1)),"",$A29-WEEKDAY($A29,DATOS!$A$17)+(COLUMN(D29)-COLUMN($B29)+1))</f>
      </c>
      <c r="E29" s="66">
        <f>IF(MONTH($A29)&lt;&gt;MONTH($A29-WEEKDAY($A29,DATOS!$A$17)+(COLUMN(E29)-COLUMN($B29)+1)),"",$A29-WEEKDAY($A29,DATOS!$A$17)+(COLUMN(E29)-COLUMN($B29)+1))</f>
      </c>
      <c r="F29" s="66">
        <f>IF(MONTH($A29)&lt;&gt;MONTH($A29-WEEKDAY($A29,DATOS!$A$17)+(COLUMN(F29)-COLUMN($B29)+1)),"",$A29-WEEKDAY($A29,DATOS!$A$17)+(COLUMN(F29)-COLUMN($B29)+1))</f>
      </c>
      <c r="G29" s="66">
        <f>IF(MONTH($A29)&lt;&gt;MONTH($A29-WEEKDAY($A29,DATOS!$A$17)+(COLUMN(G29)-COLUMN($B29)+1)),"",$A29-WEEKDAY($A29,DATOS!$A$17)+(COLUMN(G29)-COLUMN($B29)+1))</f>
      </c>
      <c r="H29" s="66">
        <f>IF(MONTH($A29)&lt;&gt;MONTH($A29-WEEKDAY($A29,DATOS!$A$17)+(COLUMN(H29)-COLUMN($B29)+1)),"",$A29-WEEKDAY($A29,DATOS!$A$17)+(COLUMN(H29)-COLUMN($B29)+1))</f>
        <v>40391</v>
      </c>
      <c r="I29" s="65">
        <f>IF(MONTH($A29)&lt;&gt;MONTH($A29-WEEKDAY($A29,DATOS!$A$17)+(COLUMN(I29)-COLUMN($B29)+1)),"",$A29-WEEKDAY($A29,DATOS!$A$17)+(COLUMN(I29)-COLUMN($B29)+1))</f>
        <v>40392</v>
      </c>
      <c r="J29" s="66">
        <f>IF(MONTH($A29)&lt;&gt;MONTH($A29-WEEKDAY($A29,DATOS!$A$17)+(COLUMN(J29)-COLUMN($B29)+1)),"",$A29-WEEKDAY($A29,DATOS!$A$17)+(COLUMN(J29)-COLUMN($B29)+1))</f>
        <v>40393</v>
      </c>
      <c r="K29" s="66">
        <f>IF(MONTH($A29)&lt;&gt;MONTH($A29-WEEKDAY($A29,DATOS!$A$17)+(COLUMN(K29)-COLUMN($B29)+1)),"",$A29-WEEKDAY($A29,DATOS!$A$17)+(COLUMN(K29)-COLUMN($B29)+1))</f>
        <v>40394</v>
      </c>
      <c r="L29" s="66">
        <f>IF(MONTH($A29)&lt;&gt;MONTH($A29-WEEKDAY($A29,DATOS!$A$17)+(COLUMN(L29)-COLUMN($B29)+1)),"",$A29-WEEKDAY($A29,DATOS!$A$17)+(COLUMN(L29)-COLUMN($B29)+1))</f>
        <v>40395</v>
      </c>
      <c r="M29" s="66">
        <f>IF(MONTH($A29)&lt;&gt;MONTH($A29-WEEKDAY($A29,DATOS!$A$17)+(COLUMN(M29)-COLUMN($B29)+1)),"",$A29-WEEKDAY($A29,DATOS!$A$17)+(COLUMN(M29)-COLUMN($B29)+1))</f>
        <v>40396</v>
      </c>
      <c r="N29" s="66">
        <f>IF(MONTH($A29)&lt;&gt;MONTH($A29-WEEKDAY($A29,DATOS!$A$17)+(COLUMN(N29)-COLUMN($B29)+1)),"",$A29-WEEKDAY($A29,DATOS!$A$17)+(COLUMN(N29)-COLUMN($B29)+1))</f>
        <v>40397</v>
      </c>
      <c r="O29" s="66">
        <f>IF(MONTH($A29)&lt;&gt;MONTH($A29-WEEKDAY($A29,DATOS!$A$17)+(COLUMN(O29)-COLUMN($B29)+1)),"",$A29-WEEKDAY($A29,DATOS!$A$17)+(COLUMN(O29)-COLUMN($B29)+1))</f>
        <v>40398</v>
      </c>
      <c r="P29" s="65">
        <f>IF(MONTH($A29)&lt;&gt;MONTH($A29-WEEKDAY($A29,DATOS!$A$17)+(COLUMN(P29)-COLUMN($B29)+1)),"",$A29-WEEKDAY($A29,DATOS!$A$17)+(COLUMN(P29)-COLUMN($B29)+1))</f>
        <v>40399</v>
      </c>
      <c r="Q29" s="66">
        <f>IF(MONTH($A29)&lt;&gt;MONTH($A29-WEEKDAY($A29,DATOS!$A$17)+(COLUMN(Q29)-COLUMN($B29)+1)),"",$A29-WEEKDAY($A29,DATOS!$A$17)+(COLUMN(Q29)-COLUMN($B29)+1))</f>
        <v>40400</v>
      </c>
      <c r="R29" s="66">
        <f>IF(MONTH($A29)&lt;&gt;MONTH($A29-WEEKDAY($A29,DATOS!$A$17)+(COLUMN(R29)-COLUMN($B29)+1)),"",$A29-WEEKDAY($A29,DATOS!$A$17)+(COLUMN(R29)-COLUMN($B29)+1))</f>
        <v>40401</v>
      </c>
      <c r="S29" s="66">
        <f>IF(MONTH($A29)&lt;&gt;MONTH($A29-WEEKDAY($A29,DATOS!$A$17)+(COLUMN(S29)-COLUMN($B29)+1)),"",$A29-WEEKDAY($A29,DATOS!$A$17)+(COLUMN(S29)-COLUMN($B29)+1))</f>
        <v>40402</v>
      </c>
      <c r="T29" s="66">
        <f>IF(MONTH($A29)&lt;&gt;MONTH($A29-WEEKDAY($A29,DATOS!$A$17)+(COLUMN(T29)-COLUMN($B29)+1)),"",$A29-WEEKDAY($A29,DATOS!$A$17)+(COLUMN(T29)-COLUMN($B29)+1))</f>
        <v>40403</v>
      </c>
      <c r="U29" s="66">
        <f>IF(MONTH($A29)&lt;&gt;MONTH($A29-WEEKDAY($A29,DATOS!$A$17)+(COLUMN(U29)-COLUMN($B29)+1)),"",$A29-WEEKDAY($A29,DATOS!$A$17)+(COLUMN(U29)-COLUMN($B29)+1))</f>
        <v>40404</v>
      </c>
      <c r="V29" s="66">
        <f>IF(MONTH($A29)&lt;&gt;MONTH($A29-WEEKDAY($A29,DATOS!$A$17)+(COLUMN(V29)-COLUMN($B29)+1)),"",$A29-WEEKDAY($A29,DATOS!$A$17)+(COLUMN(V29)-COLUMN($B29)+1))</f>
        <v>40405</v>
      </c>
      <c r="W29" s="65">
        <f>IF(MONTH($A29)&lt;&gt;MONTH($A29-WEEKDAY($A29,DATOS!$A$17)+(COLUMN(W29)-COLUMN($B29)+1)),"",$A29-WEEKDAY($A29,DATOS!$A$17)+(COLUMN(W29)-COLUMN($B29)+1))</f>
        <v>40406</v>
      </c>
      <c r="X29" s="66">
        <f>IF(MONTH($A29)&lt;&gt;MONTH($A29-WEEKDAY($A29,DATOS!$A$17)+(COLUMN(X29)-COLUMN($B29)+1)),"",$A29-WEEKDAY($A29,DATOS!$A$17)+(COLUMN(X29)-COLUMN($B29)+1))</f>
        <v>40407</v>
      </c>
      <c r="Y29" s="66">
        <f>IF(MONTH($A29)&lt;&gt;MONTH($A29-WEEKDAY($A29,DATOS!$A$17)+(COLUMN(Y29)-COLUMN($B29)+1)),"",$A29-WEEKDAY($A29,DATOS!$A$17)+(COLUMN(Y29)-COLUMN($B29)+1))</f>
        <v>40408</v>
      </c>
      <c r="Z29" s="66">
        <f>IF(MONTH($A29)&lt;&gt;MONTH($A29-WEEKDAY($A29,DATOS!$A$17)+(COLUMN(Z29)-COLUMN($B29)+1)),"",$A29-WEEKDAY($A29,DATOS!$A$17)+(COLUMN(Z29)-COLUMN($B29)+1))</f>
        <v>40409</v>
      </c>
      <c r="AA29" s="66">
        <f>IF(MONTH($A29)&lt;&gt;MONTH($A29-WEEKDAY($A29,DATOS!$A$17)+(COLUMN(AA29)-COLUMN($B29)+1)),"",$A29-WEEKDAY($A29,DATOS!$A$17)+(COLUMN(AA29)-COLUMN($B29)+1))</f>
        <v>40410</v>
      </c>
      <c r="AB29" s="66">
        <f>IF(MONTH($A29)&lt;&gt;MONTH($A29-WEEKDAY($A29,DATOS!$A$17)+(COLUMN(AB29)-COLUMN($B29)+1)),"",$A29-WEEKDAY($A29,DATOS!$A$17)+(COLUMN(AB29)-COLUMN($B29)+1))</f>
        <v>40411</v>
      </c>
      <c r="AC29" s="66">
        <f>IF(MONTH($A29)&lt;&gt;MONTH($A29-WEEKDAY($A29,DATOS!$A$17)+(COLUMN(AC29)-COLUMN($B29)+1)),"",$A29-WEEKDAY($A29,DATOS!$A$17)+(COLUMN(AC29)-COLUMN($B29)+1))</f>
        <v>40412</v>
      </c>
      <c r="AD29" s="65">
        <f>IF(MONTH($A29)&lt;&gt;MONTH($A29-WEEKDAY($A29,DATOS!$A$17)+(COLUMN(AD29)-COLUMN($B29)+1)),"",$A29-WEEKDAY($A29,DATOS!$A$17)+(COLUMN(AD29)-COLUMN($B29)+1))</f>
        <v>40413</v>
      </c>
      <c r="AE29" s="66">
        <f>IF(MONTH($A29)&lt;&gt;MONTH($A29-WEEKDAY($A29,DATOS!$A$17)+(COLUMN(AE29)-COLUMN($B29)+1)),"",$A29-WEEKDAY($A29,DATOS!$A$17)+(COLUMN(AE29)-COLUMN($B29)+1))</f>
        <v>40414</v>
      </c>
      <c r="AF29" s="66">
        <f>IF(MONTH($A29)&lt;&gt;MONTH($A29-WEEKDAY($A29,DATOS!$A$17)+(COLUMN(AF29)-COLUMN($B29)+1)),"",$A29-WEEKDAY($A29,DATOS!$A$17)+(COLUMN(AF29)-COLUMN($B29)+1))</f>
        <v>40415</v>
      </c>
      <c r="AG29" s="66">
        <f>IF(MONTH($A29)&lt;&gt;MONTH($A29-WEEKDAY($A29,DATOS!$A$17)+(COLUMN(AG29)-COLUMN($B29)+1)),"",$A29-WEEKDAY($A29,DATOS!$A$17)+(COLUMN(AG29)-COLUMN($B29)+1))</f>
        <v>40416</v>
      </c>
      <c r="AH29" s="66">
        <f>IF(MONTH($A29)&lt;&gt;MONTH($A29-WEEKDAY($A29,DATOS!$A$17)+(COLUMN(AH29)-COLUMN($B29)+1)),"",$A29-WEEKDAY($A29,DATOS!$A$17)+(COLUMN(AH29)-COLUMN($B29)+1))</f>
        <v>40417</v>
      </c>
      <c r="AI29" s="66">
        <f>IF(MONTH($A29)&lt;&gt;MONTH($A29-WEEKDAY($A29,DATOS!$A$17)+(COLUMN(AI29)-COLUMN($B29)+1)),"",$A29-WEEKDAY($A29,DATOS!$A$17)+(COLUMN(AI29)-COLUMN($B29)+1))</f>
        <v>40418</v>
      </c>
      <c r="AJ29" s="66">
        <f>IF(MONTH($A29)&lt;&gt;MONTH($A29-WEEKDAY($A29,DATOS!$A$17)+(COLUMN(AJ29)-COLUMN($B29)+1)),"",$A29-WEEKDAY($A29,DATOS!$A$17)+(COLUMN(AJ29)-COLUMN($B29)+1))</f>
        <v>40419</v>
      </c>
      <c r="AK29" s="65">
        <f>IF(MONTH($A29)&lt;&gt;MONTH($A29-WEEKDAY($A29,DATOS!$A$17)+(COLUMN(AK29)-COLUMN($B29)+1)),"",$A29-WEEKDAY($A29,DATOS!$A$17)+(COLUMN(AK29)-COLUMN($B29)+1))</f>
        <v>40420</v>
      </c>
      <c r="AL29" s="67">
        <f>IF(MONTH($A29)&lt;&gt;MONTH($A29-WEEKDAY($A29,DATOS!$A$17)+(COLUMN(AL29)-COLUMN($B29)+1)),"",$A29-WEEKDAY($A29,DATOS!$A$17)+(COLUMN(AL29)-COLUMN($B29)+1))</f>
        <v>40421</v>
      </c>
      <c r="AM29" s="77"/>
      <c r="AN29" s="78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</row>
    <row r="30" spans="1:80" s="76" customFormat="1" ht="15" customHeight="1">
      <c r="A30" s="70"/>
      <c r="B30" s="71">
        <f>IF(B29="","",IF(COUNTIF($B$7:$K$7,B29)+COUNTIF($B$8:$C$8,B29)+COUNTIF($B$9:$C$9,B29)+COUNTIF($B$10:$AG$10,B29)+COUNTIF($B$11:$O$11,B29),0,IF(AND(B29&gt;=$AH$5,B29&lt;=$AL$5),DATOS!$M$21,DATOS!$M$15)))</f>
      </c>
      <c r="C30" s="72">
        <f>IF(C29="","",IF(COUNTIF($B$7:$K$7,C29)+COUNTIF($B$8:$C$8,C29)+COUNTIF($B$9:$C$9,C29)+COUNTIF($B$10:$AG$10,C29)+COUNTIF($B$11:$O$11,C29),0,IF(AND(C29&gt;=$AH$5,C29&lt;=$AL$5),DATOS!$N$21,DATOS!$N$15)))</f>
      </c>
      <c r="D30" s="72">
        <f>IF(D29="","",IF(COUNTIF($B$7:$K$7,D29)+COUNTIF($B$8:$C$8,D29)+COUNTIF($B$9:$C$9,D29)+COUNTIF($B$10:$AG$10,D29)+COUNTIF($B$11:$O$11,D29),0,IF(AND(D29&gt;=$AH$5,D29&lt;=$AL$5),DATOS!$O$21,DATOS!$O$15)))</f>
      </c>
      <c r="E30" s="72">
        <f>IF(E29="","",IF(COUNTIF($B$7:$K$7,E29)+COUNTIF($B$8:$C$8,E29)+COUNTIF($B$9:$C$9,E29)+COUNTIF($B$10:$AG$10,E29)+COUNTIF($B$11:$O$11,E29),0,IF(AND(E29&gt;=$AH$5,E29&lt;=$AL$5),DATOS!$P$21,DATOS!$P$15)))</f>
      </c>
      <c r="F30" s="72">
        <f>IF(F29="","",IF(COUNTIF($B$7:$K$7,F29)+COUNTIF($B$8:$C$8,F29)+COUNTIF($B$9:$C$9,F29)+COUNTIF($B$10:$AG$10,F29)+COUNTIF($B$11:$O$11,F29),0,IF(AND(F29&gt;=$AH$5,F29&lt;=$AL$5),DATOS!$Q$21,DATOS!$Q$15)))</f>
      </c>
      <c r="G30" s="72">
        <f>IF(G29="","",IF(COUNTIF($B$7:$K$7,G29)+COUNTIF($B$8:$C$8,G29)+COUNTIF($B$9:$C$9,G29)+COUNTIF($B$10:$AG$10,G29)+COUNTIF($B$11:$O$11,G29),0,IF(AND(G29&gt;=$AH$5,G29&lt;=$AL$5),DATOS!$R$21,DATOS!$R$15)))</f>
      </c>
      <c r="H30" s="72">
        <f>IF(H29="","",IF(COUNTIF($B$7:$K$7,H29)+COUNTIF($B$8:$C$8,H29)+COUNTIF($B$9:$C$9,H29)+COUNTIF($B$10:$AG$10,H29)+COUNTIF($B$11:$O$11,H29),0,IF(AND(H29&gt;=$AH$5,H29&lt;=$AL$5),DATOS!$S$21,DATOS!$S$15)))</f>
        <v>0</v>
      </c>
      <c r="I30" s="71">
        <f>IF(I29="","",IF(COUNTIF($B$7:$K$7,I29)+COUNTIF($B$8:$C$8,I29)+COUNTIF($B$9:$C$9,I29)+COUNTIF($B$10:$AG$10,I29)+COUNTIF($B$11:$O$11,I29),0,IF(AND(I29&gt;=$AH$5,I29&lt;=$AL$5),DATOS!$M$21,DATOS!$M$15)))</f>
        <v>0.2916666666666667</v>
      </c>
      <c r="J30" s="72">
        <f>IF(J29="","",IF(COUNTIF($B$7:$K$7,J29)+COUNTIF($B$8:$C$8,J29)+COUNTIF($B$9:$C$9,J29)+COUNTIF($B$10:$AG$10,J29)+COUNTIF($B$11:$O$11,J29),0,IF(AND(J29&gt;=$AH$5,J29&lt;=$AL$5),DATOS!$N$21,DATOS!$N$15)))</f>
        <v>0.2916666666666667</v>
      </c>
      <c r="K30" s="72">
        <f>IF(K29="","",IF(COUNTIF($B$7:$K$7,K29)+COUNTIF($B$8:$C$8,K29)+COUNTIF($B$9:$C$9,K29)+COUNTIF($B$10:$AG$10,K29)+COUNTIF($B$11:$O$11,K29),0,IF(AND(K29&gt;=$AH$5,K29&lt;=$AL$5),DATOS!$O$21,DATOS!$O$15)))</f>
        <v>0.2916666666666667</v>
      </c>
      <c r="L30" s="72">
        <f>IF(L29="","",IF(COUNTIF($B$7:$K$7,L29)+COUNTIF($B$8:$C$8,L29)+COUNTIF($B$9:$C$9,L29)+COUNTIF($B$10:$AG$10,L29)+COUNTIF($B$11:$O$11,L29),0,IF(AND(L29&gt;=$AH$5,L29&lt;=$AL$5),DATOS!$P$21,DATOS!$P$15)))</f>
        <v>0.2916666666666667</v>
      </c>
      <c r="M30" s="72">
        <f>IF(M29="","",IF(COUNTIF($B$7:$K$7,M29)+COUNTIF($B$8:$C$8,M29)+COUNTIF($B$9:$C$9,M29)+COUNTIF($B$10:$AG$10,M29)+COUNTIF($B$11:$O$11,M29),0,IF(AND(M29&gt;=$AH$5,M29&lt;=$AL$5),DATOS!$Q$21,DATOS!$Q$15)))</f>
        <v>0.20833333333333334</v>
      </c>
      <c r="N30" s="72">
        <f>IF(N29="","",IF(COUNTIF($B$7:$K$7,N29)+COUNTIF($B$8:$C$8,N29)+COUNTIF($B$9:$C$9,N29)+COUNTIF($B$10:$AG$10,N29)+COUNTIF($B$11:$O$11,N29),0,IF(AND(N29&gt;=$AH$5,N29&lt;=$AL$5),DATOS!$R$21,DATOS!$R$15)))</f>
        <v>0</v>
      </c>
      <c r="O30" s="72">
        <f>IF(O29="","",IF(COUNTIF($B$7:$K$7,O29)+COUNTIF($B$8:$C$8,O29)+COUNTIF($B$9:$C$9,O29)+COUNTIF($B$10:$AG$10,O29)+COUNTIF($B$11:$O$11,O29),0,IF(AND(O29&gt;=$AH$5,O29&lt;=$AL$5),DATOS!$S$21,DATOS!$S$15)))</f>
        <v>0</v>
      </c>
      <c r="P30" s="71">
        <f>IF(P29="","",IF(COUNTIF($B$7:$K$7,P29)+COUNTIF($B$8:$C$8,P29)+COUNTIF($B$9:$C$9,P29)+COUNTIF($B$10:$AG$10,P29)+COUNTIF($B$11:$O$11,P29),0,IF(AND(P29&gt;=$AH$5,P29&lt;=$AL$5),DATOS!$M$21,DATOS!$M$15)))</f>
        <v>0.2916666666666667</v>
      </c>
      <c r="Q30" s="72">
        <f>IF(Q29="","",IF(COUNTIF($B$7:$K$7,Q29)+COUNTIF($B$8:$C$8,Q29)+COUNTIF($B$9:$C$9,Q29)+COUNTIF($B$10:$AG$10,Q29)+COUNTIF($B$11:$O$11,Q29),0,IF(AND(Q29&gt;=$AH$5,Q29&lt;=$AL$5),DATOS!$N$21,DATOS!$N$15)))</f>
        <v>0.2916666666666667</v>
      </c>
      <c r="R30" s="72">
        <f>IF(R29="","",IF(COUNTIF($B$7:$K$7,R29)+COUNTIF($B$8:$C$8,R29)+COUNTIF($B$9:$C$9,R29)+COUNTIF($B$10:$AG$10,R29)+COUNTIF($B$11:$O$11,R29),0,IF(AND(R29&gt;=$AH$5,R29&lt;=$AL$5),DATOS!$O$21,DATOS!$O$15)))</f>
        <v>0.2916666666666667</v>
      </c>
      <c r="S30" s="72">
        <f>IF(S29="","",IF(COUNTIF($B$7:$K$7,S29)+COUNTIF($B$8:$C$8,S29)+COUNTIF($B$9:$C$9,S29)+COUNTIF($B$10:$AG$10,S29)+COUNTIF($B$11:$O$11,S29),0,IF(AND(S29&gt;=$AH$5,S29&lt;=$AL$5),DATOS!$P$21,DATOS!$P$15)))</f>
        <v>0.2916666666666667</v>
      </c>
      <c r="T30" s="72">
        <f>IF(T29="","",IF(COUNTIF($B$7:$K$7,T29)+COUNTIF($B$8:$C$8,T29)+COUNTIF($B$9:$C$9,T29)+COUNTIF($B$10:$AG$10,T29)+COUNTIF($B$11:$O$11,T29),0,IF(AND(T29&gt;=$AH$5,T29&lt;=$AL$5),DATOS!$Q$21,DATOS!$Q$15)))</f>
        <v>0.20833333333333334</v>
      </c>
      <c r="U30" s="72">
        <f>IF(U29="","",IF(COUNTIF($B$7:$K$7,U29)+COUNTIF($B$8:$C$8,U29)+COUNTIF($B$9:$C$9,U29)+COUNTIF($B$10:$AG$10,U29)+COUNTIF($B$11:$O$11,U29),0,IF(AND(U29&gt;=$AH$5,U29&lt;=$AL$5),DATOS!$R$21,DATOS!$R$15)))</f>
        <v>0</v>
      </c>
      <c r="V30" s="72">
        <f>IF(V29="","",IF(COUNTIF($B$7:$K$7,V29)+COUNTIF($B$8:$C$8,V29)+COUNTIF($B$9:$C$9,V29)+COUNTIF($B$10:$AG$10,V29)+COUNTIF($B$11:$O$11,V29),0,IF(AND(V29&gt;=$AH$5,V29&lt;=$AL$5),DATOS!$S$21,DATOS!$S$15)))</f>
        <v>0</v>
      </c>
      <c r="W30" s="71">
        <f>IF(W29="","",IF(COUNTIF($B$7:$K$7,W29)+COUNTIF($B$8:$C$8,W29)+COUNTIF($B$9:$C$9,W29)+COUNTIF($B$10:$AG$10,W29)+COUNTIF($B$11:$O$11,W29),0,IF(AND(W29&gt;=$AH$5,W29&lt;=$AL$5),DATOS!$M$21,DATOS!$M$15)))</f>
        <v>0.2916666666666667</v>
      </c>
      <c r="X30" s="72">
        <f>IF(X29="","",IF(COUNTIF($B$7:$K$7,X29)+COUNTIF($B$8:$C$8,X29)+COUNTIF($B$9:$C$9,X29)+COUNTIF($B$10:$AG$10,X29)+COUNTIF($B$11:$O$11,X29),0,IF(AND(X29&gt;=$AH$5,X29&lt;=$AL$5),DATOS!$N$21,DATOS!$N$15)))</f>
        <v>0.2916666666666667</v>
      </c>
      <c r="Y30" s="72">
        <f>IF(Y29="","",IF(COUNTIF($B$7:$K$7,Y29)+COUNTIF($B$8:$C$8,Y29)+COUNTIF($B$9:$C$9,Y29)+COUNTIF($B$10:$AG$10,Y29)+COUNTIF($B$11:$O$11,Y29),0,IF(AND(Y29&gt;=$AH$5,Y29&lt;=$AL$5),DATOS!$O$21,DATOS!$O$15)))</f>
        <v>0.2916666666666667</v>
      </c>
      <c r="Z30" s="72">
        <f>IF(Z29="","",IF(COUNTIF($B$7:$K$7,Z29)+COUNTIF($B$8:$C$8,Z29)+COUNTIF($B$9:$C$9,Z29)+COUNTIF($B$10:$AG$10,Z29)+COUNTIF($B$11:$O$11,Z29),0,IF(AND(Z29&gt;=$AH$5,Z29&lt;=$AL$5),DATOS!$P$21,DATOS!$P$15)))</f>
        <v>0.2916666666666667</v>
      </c>
      <c r="AA30" s="72">
        <f>IF(AA29="","",IF(COUNTIF($B$7:$K$7,AA29)+COUNTIF($B$8:$C$8,AA29)+COUNTIF($B$9:$C$9,AA29)+COUNTIF($B$10:$AG$10,AA29)+COUNTIF($B$11:$O$11,AA29),0,IF(AND(AA29&gt;=$AH$5,AA29&lt;=$AL$5),DATOS!$Q$21,DATOS!$Q$15)))</f>
        <v>0.20833333333333334</v>
      </c>
      <c r="AB30" s="72">
        <f>IF(AB29="","",IF(COUNTIF($B$7:$K$7,AB29)+COUNTIF($B$8:$C$8,AB29)+COUNTIF($B$9:$C$9,AB29)+COUNTIF($B$10:$AG$10,AB29)+COUNTIF($B$11:$O$11,AB29),0,IF(AND(AB29&gt;=$AH$5,AB29&lt;=$AL$5),DATOS!$R$21,DATOS!$R$15)))</f>
        <v>0</v>
      </c>
      <c r="AC30" s="72">
        <f>IF(AC29="","",IF(COUNTIF($B$7:$K$7,AC29)+COUNTIF($B$8:$C$8,AC29)+COUNTIF($B$9:$C$9,AC29)+COUNTIF($B$10:$AG$10,AC29)+COUNTIF($B$11:$O$11,AC29),0,IF(AND(AC29&gt;=$AH$5,AC29&lt;=$AL$5),DATOS!$S$21,DATOS!$S$15)))</f>
        <v>0</v>
      </c>
      <c r="AD30" s="71">
        <f>IF(AD29="","",IF(COUNTIF($B$7:$K$7,AD29)+COUNTIF($B$8:$C$8,AD29)+COUNTIF($B$9:$C$9,AD29)+COUNTIF($B$10:$AG$10,AD29)+COUNTIF($B$11:$O$11,AD29),0,IF(AND(AD29&gt;=$AH$5,AD29&lt;=$AL$5),DATOS!$M$21,DATOS!$M$15)))</f>
        <v>0.2916666666666667</v>
      </c>
      <c r="AE30" s="72">
        <f>IF(AE29="","",IF(COUNTIF($B$7:$K$7,AE29)+COUNTIF($B$8:$C$8,AE29)+COUNTIF($B$9:$C$9,AE29)+COUNTIF($B$10:$AG$10,AE29)+COUNTIF($B$11:$O$11,AE29),0,IF(AND(AE29&gt;=$AH$5,AE29&lt;=$AL$5),DATOS!$N$21,DATOS!$N$15)))</f>
        <v>0.2916666666666667</v>
      </c>
      <c r="AF30" s="72">
        <f>IF(AF29="","",IF(COUNTIF($B$7:$K$7,AF29)+COUNTIF($B$8:$C$8,AF29)+COUNTIF($B$9:$C$9,AF29)+COUNTIF($B$10:$AG$10,AF29)+COUNTIF($B$11:$O$11,AF29),0,IF(AND(AF29&gt;=$AH$5,AF29&lt;=$AL$5),DATOS!$O$21,DATOS!$O$15)))</f>
        <v>0.2916666666666667</v>
      </c>
      <c r="AG30" s="72">
        <f>IF(AG29="","",IF(COUNTIF($B$7:$K$7,AG29)+COUNTIF($B$8:$C$8,AG29)+COUNTIF($B$9:$C$9,AG29)+COUNTIF($B$10:$AG$10,AG29)+COUNTIF($B$11:$O$11,AG29),0,IF(AND(AG29&gt;=$AH$5,AG29&lt;=$AL$5),DATOS!$P$21,DATOS!$P$15)))</f>
        <v>0.2916666666666667</v>
      </c>
      <c r="AH30" s="72">
        <f>IF(AH29="","",IF(COUNTIF($B$7:$K$7,AH29)+COUNTIF($B$8:$C$8,AH29)+COUNTIF($B$9:$C$9,AH29)+COUNTIF($B$10:$AG$10,AH29)+COUNTIF($B$11:$O$11,AH29),0,IF(AND(AH29&gt;=$AH$5,AH29&lt;=$AL$5),DATOS!$Q$21,DATOS!$Q$15)))</f>
        <v>0.20833333333333334</v>
      </c>
      <c r="AI30" s="72">
        <f>IF(AI29="","",IF(COUNTIF($B$7:$K$7,AI29)+COUNTIF($B$8:$C$8,AI29)+COUNTIF($B$9:$C$9,AI29)+COUNTIF($B$10:$AG$10,AI29)+COUNTIF($B$11:$O$11,AI29),0,IF(AND(AI29&gt;=$AH$5,AI29&lt;=$AL$5),DATOS!$R$21,DATOS!$R$15)))</f>
        <v>0</v>
      </c>
      <c r="AJ30" s="72">
        <f>IF(AJ29="","",IF(COUNTIF($B$7:$K$7,AJ29)+COUNTIF($B$8:$C$8,AJ29)+COUNTIF($B$9:$C$9,AJ29)+COUNTIF($B$10:$AG$10,AJ29)+COUNTIF($B$11:$O$11,AJ29),0,IF(AND(AJ29&gt;=$AH$5,AJ29&lt;=$AL$5),DATOS!$S$21,DATOS!$S$15)))</f>
        <v>0</v>
      </c>
      <c r="AK30" s="71">
        <f>IF(AK29="","",IF(COUNTIF($B$7:$K$7,AK29)+COUNTIF($B$8:$C$8,AK29)+COUNTIF($B$9:$C$9,AK29)+COUNTIF($B$10:$AG$10,AK29)+COUNTIF($B$11:$O$11,AK29),0,IF(AND(AK29&gt;=$AH$5,AK29&lt;=$AL$5),DATOS!$M$21,DATOS!$M$15)))</f>
        <v>0.2916666666666667</v>
      </c>
      <c r="AL30" s="72">
        <f>IF(AL29="","",IF(COUNTIF($B$7:$K$7,AL29)+COUNTIF($B$8:$C$8,AL29)+COUNTIF($B$9:$C$9,AL29)+COUNTIF($B$10:$AG$10,AL29)+COUNTIF($B$11:$O$11,AL29),0,IF(AND(AL29&gt;=$AH$5,AL29&lt;=$AL$5),DATOS!$N$21,DATOS!$N$15)))</f>
        <v>0.2916666666666667</v>
      </c>
      <c r="AM30" s="73">
        <f>COUNTIF(B30:AL30,"&gt;0")</f>
        <v>22</v>
      </c>
      <c r="AN30" s="178">
        <f>SUM(B30:AL30)</f>
        <v>6.083333333333334</v>
      </c>
      <c r="AO30" s="74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1:80" s="63" customFormat="1" ht="15.75">
      <c r="A31" s="64">
        <f>DATE(YEAR(A29+35),MONTH(A29+35),1)</f>
        <v>40422</v>
      </c>
      <c r="B31" s="65">
        <f>IF(MONTH($A31)&lt;&gt;MONTH($A31-WEEKDAY($A31,DATOS!$A$17)+(COLUMN(B31)-COLUMN($B31)+1)),"",$A31-WEEKDAY($A31,DATOS!$A$17)+(COLUMN(B31)-COLUMN($B31)+1))</f>
      </c>
      <c r="C31" s="66">
        <f>IF(MONTH($A31)&lt;&gt;MONTH($A31-WEEKDAY($A31,DATOS!$A$17)+(COLUMN(C31)-COLUMN($B31)+1)),"",$A31-WEEKDAY($A31,DATOS!$A$17)+(COLUMN(C31)-COLUMN($B31)+1))</f>
      </c>
      <c r="D31" s="66">
        <f>IF(MONTH($A31)&lt;&gt;MONTH($A31-WEEKDAY($A31,DATOS!$A$17)+(COLUMN(D31)-COLUMN($B31)+1)),"",$A31-WEEKDAY($A31,DATOS!$A$17)+(COLUMN(D31)-COLUMN($B31)+1))</f>
        <v>40422</v>
      </c>
      <c r="E31" s="66">
        <f>IF(MONTH($A31)&lt;&gt;MONTH($A31-WEEKDAY($A31,DATOS!$A$17)+(COLUMN(E31)-COLUMN($B31)+1)),"",$A31-WEEKDAY($A31,DATOS!$A$17)+(COLUMN(E31)-COLUMN($B31)+1))</f>
        <v>40423</v>
      </c>
      <c r="F31" s="66">
        <f>IF(MONTH($A31)&lt;&gt;MONTH($A31-WEEKDAY($A31,DATOS!$A$17)+(COLUMN(F31)-COLUMN($B31)+1)),"",$A31-WEEKDAY($A31,DATOS!$A$17)+(COLUMN(F31)-COLUMN($B31)+1))</f>
        <v>40424</v>
      </c>
      <c r="G31" s="66">
        <f>IF(MONTH($A31)&lt;&gt;MONTH($A31-WEEKDAY($A31,DATOS!$A$17)+(COLUMN(G31)-COLUMN($B31)+1)),"",$A31-WEEKDAY($A31,DATOS!$A$17)+(COLUMN(G31)-COLUMN($B31)+1))</f>
        <v>40425</v>
      </c>
      <c r="H31" s="66">
        <f>IF(MONTH($A31)&lt;&gt;MONTH($A31-WEEKDAY($A31,DATOS!$A$17)+(COLUMN(H31)-COLUMN($B31)+1)),"",$A31-WEEKDAY($A31,DATOS!$A$17)+(COLUMN(H31)-COLUMN($B31)+1))</f>
        <v>40426</v>
      </c>
      <c r="I31" s="65">
        <f>IF(MONTH($A31)&lt;&gt;MONTH($A31-WEEKDAY($A31,DATOS!$A$17)+(COLUMN(I31)-COLUMN($B31)+1)),"",$A31-WEEKDAY($A31,DATOS!$A$17)+(COLUMN(I31)-COLUMN($B31)+1))</f>
        <v>40427</v>
      </c>
      <c r="J31" s="66">
        <f>IF(MONTH($A31)&lt;&gt;MONTH($A31-WEEKDAY($A31,DATOS!$A$17)+(COLUMN(J31)-COLUMN($B31)+1)),"",$A31-WEEKDAY($A31,DATOS!$A$17)+(COLUMN(J31)-COLUMN($B31)+1))</f>
        <v>40428</v>
      </c>
      <c r="K31" s="66">
        <f>IF(MONTH($A31)&lt;&gt;MONTH($A31-WEEKDAY($A31,DATOS!$A$17)+(COLUMN(K31)-COLUMN($B31)+1)),"",$A31-WEEKDAY($A31,DATOS!$A$17)+(COLUMN(K31)-COLUMN($B31)+1))</f>
        <v>40429</v>
      </c>
      <c r="L31" s="66">
        <f>IF(MONTH($A31)&lt;&gt;MONTH($A31-WEEKDAY($A31,DATOS!$A$17)+(COLUMN(L31)-COLUMN($B31)+1)),"",$A31-WEEKDAY($A31,DATOS!$A$17)+(COLUMN(L31)-COLUMN($B31)+1))</f>
        <v>40430</v>
      </c>
      <c r="M31" s="66">
        <f>IF(MONTH($A31)&lt;&gt;MONTH($A31-WEEKDAY($A31,DATOS!$A$17)+(COLUMN(M31)-COLUMN($B31)+1)),"",$A31-WEEKDAY($A31,DATOS!$A$17)+(COLUMN(M31)-COLUMN($B31)+1))</f>
        <v>40431</v>
      </c>
      <c r="N31" s="66">
        <f>IF(MONTH($A31)&lt;&gt;MONTH($A31-WEEKDAY($A31,DATOS!$A$17)+(COLUMN(N31)-COLUMN($B31)+1)),"",$A31-WEEKDAY($A31,DATOS!$A$17)+(COLUMN(N31)-COLUMN($B31)+1))</f>
        <v>40432</v>
      </c>
      <c r="O31" s="66">
        <f>IF(MONTH($A31)&lt;&gt;MONTH($A31-WEEKDAY($A31,DATOS!$A$17)+(COLUMN(O31)-COLUMN($B31)+1)),"",$A31-WEEKDAY($A31,DATOS!$A$17)+(COLUMN(O31)-COLUMN($B31)+1))</f>
        <v>40433</v>
      </c>
      <c r="P31" s="65">
        <f>IF(MONTH($A31)&lt;&gt;MONTH($A31-WEEKDAY($A31,DATOS!$A$17)+(COLUMN(P31)-COLUMN($B31)+1)),"",$A31-WEEKDAY($A31,DATOS!$A$17)+(COLUMN(P31)-COLUMN($B31)+1))</f>
        <v>40434</v>
      </c>
      <c r="Q31" s="66">
        <f>IF(MONTH($A31)&lt;&gt;MONTH($A31-WEEKDAY($A31,DATOS!$A$17)+(COLUMN(Q31)-COLUMN($B31)+1)),"",$A31-WEEKDAY($A31,DATOS!$A$17)+(COLUMN(Q31)-COLUMN($B31)+1))</f>
        <v>40435</v>
      </c>
      <c r="R31" s="66">
        <f>IF(MONTH($A31)&lt;&gt;MONTH($A31-WEEKDAY($A31,DATOS!$A$17)+(COLUMN(R31)-COLUMN($B31)+1)),"",$A31-WEEKDAY($A31,DATOS!$A$17)+(COLUMN(R31)-COLUMN($B31)+1))</f>
        <v>40436</v>
      </c>
      <c r="S31" s="66">
        <f>IF(MONTH($A31)&lt;&gt;MONTH($A31-WEEKDAY($A31,DATOS!$A$17)+(COLUMN(S31)-COLUMN($B31)+1)),"",$A31-WEEKDAY($A31,DATOS!$A$17)+(COLUMN(S31)-COLUMN($B31)+1))</f>
        <v>40437</v>
      </c>
      <c r="T31" s="66">
        <f>IF(MONTH($A31)&lt;&gt;MONTH($A31-WEEKDAY($A31,DATOS!$A$17)+(COLUMN(T31)-COLUMN($B31)+1)),"",$A31-WEEKDAY($A31,DATOS!$A$17)+(COLUMN(T31)-COLUMN($B31)+1))</f>
        <v>40438</v>
      </c>
      <c r="U31" s="66">
        <f>IF(MONTH($A31)&lt;&gt;MONTH($A31-WEEKDAY($A31,DATOS!$A$17)+(COLUMN(U31)-COLUMN($B31)+1)),"",$A31-WEEKDAY($A31,DATOS!$A$17)+(COLUMN(U31)-COLUMN($B31)+1))</f>
        <v>40439</v>
      </c>
      <c r="V31" s="66">
        <f>IF(MONTH($A31)&lt;&gt;MONTH($A31-WEEKDAY($A31,DATOS!$A$17)+(COLUMN(V31)-COLUMN($B31)+1)),"",$A31-WEEKDAY($A31,DATOS!$A$17)+(COLUMN(V31)-COLUMN($B31)+1))</f>
        <v>40440</v>
      </c>
      <c r="W31" s="65">
        <f>IF(MONTH($A31)&lt;&gt;MONTH($A31-WEEKDAY($A31,DATOS!$A$17)+(COLUMN(W31)-COLUMN($B31)+1)),"",$A31-WEEKDAY($A31,DATOS!$A$17)+(COLUMN(W31)-COLUMN($B31)+1))</f>
        <v>40441</v>
      </c>
      <c r="X31" s="66">
        <f>IF(MONTH($A31)&lt;&gt;MONTH($A31-WEEKDAY($A31,DATOS!$A$17)+(COLUMN(X31)-COLUMN($B31)+1)),"",$A31-WEEKDAY($A31,DATOS!$A$17)+(COLUMN(X31)-COLUMN($B31)+1))</f>
        <v>40442</v>
      </c>
      <c r="Y31" s="66">
        <f>IF(MONTH($A31)&lt;&gt;MONTH($A31-WEEKDAY($A31,DATOS!$A$17)+(COLUMN(Y31)-COLUMN($B31)+1)),"",$A31-WEEKDAY($A31,DATOS!$A$17)+(COLUMN(Y31)-COLUMN($B31)+1))</f>
        <v>40443</v>
      </c>
      <c r="Z31" s="66">
        <f>IF(MONTH($A31)&lt;&gt;MONTH($A31-WEEKDAY($A31,DATOS!$A$17)+(COLUMN(Z31)-COLUMN($B31)+1)),"",$A31-WEEKDAY($A31,DATOS!$A$17)+(COLUMN(Z31)-COLUMN($B31)+1))</f>
        <v>40444</v>
      </c>
      <c r="AA31" s="66">
        <f>IF(MONTH($A31)&lt;&gt;MONTH($A31-WEEKDAY($A31,DATOS!$A$17)+(COLUMN(AA31)-COLUMN($B31)+1)),"",$A31-WEEKDAY($A31,DATOS!$A$17)+(COLUMN(AA31)-COLUMN($B31)+1))</f>
        <v>40445</v>
      </c>
      <c r="AB31" s="66">
        <f>IF(MONTH($A31)&lt;&gt;MONTH($A31-WEEKDAY($A31,DATOS!$A$17)+(COLUMN(AB31)-COLUMN($B31)+1)),"",$A31-WEEKDAY($A31,DATOS!$A$17)+(COLUMN(AB31)-COLUMN($B31)+1))</f>
        <v>40446</v>
      </c>
      <c r="AC31" s="66">
        <f>IF(MONTH($A31)&lt;&gt;MONTH($A31-WEEKDAY($A31,DATOS!$A$17)+(COLUMN(AC31)-COLUMN($B31)+1)),"",$A31-WEEKDAY($A31,DATOS!$A$17)+(COLUMN(AC31)-COLUMN($B31)+1))</f>
        <v>40447</v>
      </c>
      <c r="AD31" s="65">
        <f>IF(MONTH($A31)&lt;&gt;MONTH($A31-WEEKDAY($A31,DATOS!$A$17)+(COLUMN(AD31)-COLUMN($B31)+1)),"",$A31-WEEKDAY($A31,DATOS!$A$17)+(COLUMN(AD31)-COLUMN($B31)+1))</f>
        <v>40448</v>
      </c>
      <c r="AE31" s="66">
        <f>IF(MONTH($A31)&lt;&gt;MONTH($A31-WEEKDAY($A31,DATOS!$A$17)+(COLUMN(AE31)-COLUMN($B31)+1)),"",$A31-WEEKDAY($A31,DATOS!$A$17)+(COLUMN(AE31)-COLUMN($B31)+1))</f>
        <v>40449</v>
      </c>
      <c r="AF31" s="66">
        <f>IF(MONTH($A31)&lt;&gt;MONTH($A31-WEEKDAY($A31,DATOS!$A$17)+(COLUMN(AF31)-COLUMN($B31)+1)),"",$A31-WEEKDAY($A31,DATOS!$A$17)+(COLUMN(AF31)-COLUMN($B31)+1))</f>
        <v>40450</v>
      </c>
      <c r="AG31" s="66">
        <f>IF(MONTH($A31)&lt;&gt;MONTH($A31-WEEKDAY($A31,DATOS!$A$17)+(COLUMN(AG31)-COLUMN($B31)+1)),"",$A31-WEEKDAY($A31,DATOS!$A$17)+(COLUMN(AG31)-COLUMN($B31)+1))</f>
        <v>40451</v>
      </c>
      <c r="AH31" s="66">
        <f>IF(MONTH($A31)&lt;&gt;MONTH($A31-WEEKDAY($A31,DATOS!$A$17)+(COLUMN(AH31)-COLUMN($B31)+1)),"",$A31-WEEKDAY($A31,DATOS!$A$17)+(COLUMN(AH31)-COLUMN($B31)+1))</f>
      </c>
      <c r="AI31" s="66">
        <f>IF(MONTH($A31)&lt;&gt;MONTH($A31-WEEKDAY($A31,DATOS!$A$17)+(COLUMN(AI31)-COLUMN($B31)+1)),"",$A31-WEEKDAY($A31,DATOS!$A$17)+(COLUMN(AI31)-COLUMN($B31)+1))</f>
      </c>
      <c r="AJ31" s="66">
        <f>IF(MONTH($A31)&lt;&gt;MONTH($A31-WEEKDAY($A31,DATOS!$A$17)+(COLUMN(AJ31)-COLUMN($B31)+1)),"",$A31-WEEKDAY($A31,DATOS!$A$17)+(COLUMN(AJ31)-COLUMN($B31)+1))</f>
      </c>
      <c r="AK31" s="65">
        <f>IF(MONTH($A31)&lt;&gt;MONTH($A31-WEEKDAY($A31,DATOS!$A$17)+(COLUMN(AK31)-COLUMN($B31)+1)),"",$A31-WEEKDAY($A31,DATOS!$A$17)+(COLUMN(AK31)-COLUMN($B31)+1))</f>
      </c>
      <c r="AL31" s="67">
        <f>IF(MONTH($A31)&lt;&gt;MONTH($A31-WEEKDAY($A31,DATOS!$A$17)+(COLUMN(AL31)-COLUMN($B31)+1)),"",$A31-WEEKDAY($A31,DATOS!$A$17)+(COLUMN(AL31)-COLUMN($B31)+1))</f>
      </c>
      <c r="AM31" s="77"/>
      <c r="AN31" s="78"/>
      <c r="AO31" s="80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</row>
    <row r="32" spans="1:80" s="76" customFormat="1" ht="15" customHeight="1">
      <c r="A32" s="70"/>
      <c r="B32" s="71">
        <f>IF(B31="","",IF(COUNTIF($B$7:$K$7,B31)+COUNTIF($B$8:$C$8,B31)+COUNTIF($B$9:$C$9,B31)+COUNTIF($B$10:$AG$10,B31)+COUNTIF($B$11:$O$11,B31),0,IF(AND(B31&gt;=$AH$5,B31&lt;=$AL$5),DATOS!$M$21,DATOS!$M$15)))</f>
      </c>
      <c r="C32" s="72">
        <f>IF(C31="","",IF(COUNTIF($B$7:$K$7,C31)+COUNTIF($B$8:$C$8,C31)+COUNTIF($B$9:$C$9,C31)+COUNTIF($B$10:$AG$10,C31)+COUNTIF($B$11:$O$11,C31),0,IF(AND(C31&gt;=$AH$5,C31&lt;=$AL$5),DATOS!$N$21,DATOS!$N$15)))</f>
      </c>
      <c r="D32" s="72">
        <f>IF(D31="","",IF(COUNTIF($B$7:$K$7,D31)+COUNTIF($B$8:$C$8,D31)+COUNTIF($B$9:$C$9,D31)+COUNTIF($B$10:$AG$10,D31)+COUNTIF($B$11:$O$11,D31),0,IF(AND(D31&gt;=$AH$5,D31&lt;=$AL$5),DATOS!$O$21,DATOS!$O$15)))</f>
        <v>0.2916666666666667</v>
      </c>
      <c r="E32" s="72">
        <f>IF(E31="","",IF(COUNTIF($B$7:$K$7,E31)+COUNTIF($B$8:$C$8,E31)+COUNTIF($B$9:$C$9,E31)+COUNTIF($B$10:$AG$10,E31)+COUNTIF($B$11:$O$11,E31),0,IF(AND(E31&gt;=$AH$5,E31&lt;=$AL$5),DATOS!$P$21,DATOS!$P$15)))</f>
        <v>0.2916666666666667</v>
      </c>
      <c r="F32" s="72">
        <f>IF(F31="","",IF(COUNTIF($B$7:$K$7,F31)+COUNTIF($B$8:$C$8,F31)+COUNTIF($B$9:$C$9,F31)+COUNTIF($B$10:$AG$10,F31)+COUNTIF($B$11:$O$11,F31),0,IF(AND(F31&gt;=$AH$5,F31&lt;=$AL$5),DATOS!$Q$21,DATOS!$Q$15)))</f>
        <v>0.20833333333333334</v>
      </c>
      <c r="G32" s="72">
        <f>IF(G31="","",IF(COUNTIF($B$7:$K$7,G31)+COUNTIF($B$8:$C$8,G31)+COUNTIF($B$9:$C$9,G31)+COUNTIF($B$10:$AG$10,G31)+COUNTIF($B$11:$O$11,G31),0,IF(AND(G31&gt;=$AH$5,G31&lt;=$AL$5),DATOS!$R$21,DATOS!$R$15)))</f>
        <v>0</v>
      </c>
      <c r="H32" s="72">
        <f>IF(H31="","",IF(COUNTIF($B$7:$K$7,H31)+COUNTIF($B$8:$C$8,H31)+COUNTIF($B$9:$C$9,H31)+COUNTIF($B$10:$AG$10,H31)+COUNTIF($B$11:$O$11,H31),0,IF(AND(H31&gt;=$AH$5,H31&lt;=$AL$5),DATOS!$S$21,DATOS!$S$15)))</f>
        <v>0</v>
      </c>
      <c r="I32" s="71">
        <f>IF(I31="","",IF(COUNTIF($B$7:$K$7,I31)+COUNTIF($B$8:$C$8,I31)+COUNTIF($B$9:$C$9,I31)+COUNTIF($B$10:$AG$10,I31)+COUNTIF($B$11:$O$11,I31),0,IF(AND(I31&gt;=$AH$5,I31&lt;=$AL$5),DATOS!$M$21,DATOS!$M$15)))</f>
        <v>0.2916666666666667</v>
      </c>
      <c r="J32" s="72">
        <f>IF(J31="","",IF(COUNTIF($B$7:$K$7,J31)+COUNTIF($B$8:$C$8,J31)+COUNTIF($B$9:$C$9,J31)+COUNTIF($B$10:$AG$10,J31)+COUNTIF($B$11:$O$11,J31),0,IF(AND(J31&gt;=$AH$5,J31&lt;=$AL$5),DATOS!$N$21,DATOS!$N$15)))</f>
        <v>0.2916666666666667</v>
      </c>
      <c r="K32" s="72">
        <f>IF(K31="","",IF(COUNTIF($B$7:$K$7,K31)+COUNTIF($B$8:$C$8,K31)+COUNTIF($B$9:$C$9,K31)+COUNTIF($B$10:$AG$10,K31)+COUNTIF($B$11:$O$11,K31),0,IF(AND(K31&gt;=$AH$5,K31&lt;=$AL$5),DATOS!$O$21,DATOS!$O$15)))</f>
        <v>0.2916666666666667</v>
      </c>
      <c r="L32" s="72">
        <f>IF(L31="","",IF(COUNTIF($B$7:$K$7,L31)+COUNTIF($B$8:$C$8,L31)+COUNTIF($B$9:$C$9,L31)+COUNTIF($B$10:$AG$10,L31)+COUNTIF($B$11:$O$11,L31),0,IF(AND(L31&gt;=$AH$5,L31&lt;=$AL$5),DATOS!$P$21,DATOS!$P$15)))</f>
        <v>0.2916666666666667</v>
      </c>
      <c r="M32" s="72">
        <f>IF(M31="","",IF(COUNTIF($B$7:$K$7,M31)+COUNTIF($B$8:$C$8,M31)+COUNTIF($B$9:$C$9,M31)+COUNTIF($B$10:$AG$10,M31)+COUNTIF($B$11:$O$11,M31),0,IF(AND(M31&gt;=$AH$5,M31&lt;=$AL$5),DATOS!$Q$21,DATOS!$Q$15)))</f>
        <v>0.20833333333333334</v>
      </c>
      <c r="N32" s="72">
        <f>IF(N31="","",IF(COUNTIF($B$7:$K$7,N31)+COUNTIF($B$8:$C$8,N31)+COUNTIF($B$9:$C$9,N31)+COUNTIF($B$10:$AG$10,N31)+COUNTIF($B$11:$O$11,N31),0,IF(AND(N31&gt;=$AH$5,N31&lt;=$AL$5),DATOS!$R$21,DATOS!$R$15)))</f>
        <v>0</v>
      </c>
      <c r="O32" s="72">
        <f>IF(O31="","",IF(COUNTIF($B$7:$K$7,O31)+COUNTIF($B$8:$C$8,O31)+COUNTIF($B$9:$C$9,O31)+COUNTIF($B$10:$AG$10,O31)+COUNTIF($B$11:$O$11,O31),0,IF(AND(O31&gt;=$AH$5,O31&lt;=$AL$5),DATOS!$S$21,DATOS!$S$15)))</f>
        <v>0</v>
      </c>
      <c r="P32" s="71">
        <f>IF(P31="","",IF(COUNTIF($B$7:$K$7,P31)+COUNTIF($B$8:$C$8,P31)+COUNTIF($B$9:$C$9,P31)+COUNTIF($B$10:$AG$10,P31)+COUNTIF($B$11:$O$11,P31),0,IF(AND(P31&gt;=$AH$5,P31&lt;=$AL$5),DATOS!$M$21,DATOS!$M$15)))</f>
        <v>0.2916666666666667</v>
      </c>
      <c r="Q32" s="72">
        <f>IF(Q31="","",IF(COUNTIF($B$7:$K$7,Q31)+COUNTIF($B$8:$C$8,Q31)+COUNTIF($B$9:$C$9,Q31)+COUNTIF($B$10:$AG$10,Q31)+COUNTIF($B$11:$O$11,Q31),0,IF(AND(Q31&gt;=$AH$5,Q31&lt;=$AL$5),DATOS!$N$21,DATOS!$N$15)))</f>
        <v>0.2916666666666667</v>
      </c>
      <c r="R32" s="72">
        <f>IF(R31="","",IF(COUNTIF($B$7:$K$7,R31)+COUNTIF($B$8:$C$8,R31)+COUNTIF($B$9:$C$9,R31)+COUNTIF($B$10:$AG$10,R31)+COUNTIF($B$11:$O$11,R31),0,IF(AND(R31&gt;=$AH$5,R31&lt;=$AL$5),DATOS!$O$21,DATOS!$O$15)))</f>
        <v>0.2916666666666667</v>
      </c>
      <c r="S32" s="72">
        <f>IF(S31="","",IF(COUNTIF($B$7:$K$7,S31)+COUNTIF($B$8:$C$8,S31)+COUNTIF($B$9:$C$9,S31)+COUNTIF($B$10:$AG$10,S31)+COUNTIF($B$11:$O$11,S31),0,IF(AND(S31&gt;=$AH$5,S31&lt;=$AL$5),DATOS!$P$21,DATOS!$P$15)))</f>
        <v>0.2916666666666667</v>
      </c>
      <c r="T32" s="72">
        <f>IF(T31="","",IF(COUNTIF($B$7:$K$7,T31)+COUNTIF($B$8:$C$8,T31)+COUNTIF($B$9:$C$9,T31)+COUNTIF($B$10:$AG$10,T31)+COUNTIF($B$11:$O$11,T31),0,IF(AND(T31&gt;=$AH$5,T31&lt;=$AL$5),DATOS!$Q$21,DATOS!$Q$15)))</f>
        <v>0.20833333333333334</v>
      </c>
      <c r="U32" s="72">
        <f>IF(U31="","",IF(COUNTIF($B$7:$K$7,U31)+COUNTIF($B$8:$C$8,U31)+COUNTIF($B$9:$C$9,U31)+COUNTIF($B$10:$AG$10,U31)+COUNTIF($B$11:$O$11,U31),0,IF(AND(U31&gt;=$AH$5,U31&lt;=$AL$5),DATOS!$R$21,DATOS!$R$15)))</f>
        <v>0</v>
      </c>
      <c r="V32" s="72">
        <f>IF(V31="","",IF(COUNTIF($B$7:$K$7,V31)+COUNTIF($B$8:$C$8,V31)+COUNTIF($B$9:$C$9,V31)+COUNTIF($B$10:$AG$10,V31)+COUNTIF($B$11:$O$11,V31),0,IF(AND(V31&gt;=$AH$5,V31&lt;=$AL$5),DATOS!$S$21,DATOS!$S$15)))</f>
        <v>0</v>
      </c>
      <c r="W32" s="71">
        <f>IF(W31="","",IF(COUNTIF($B$7:$K$7,W31)+COUNTIF($B$8:$C$8,W31)+COUNTIF($B$9:$C$9,W31)+COUNTIF($B$10:$AG$10,W31)+COUNTIF($B$11:$O$11,W31),0,IF(AND(W31&gt;=$AH$5,W31&lt;=$AL$5),DATOS!$M$21,DATOS!$M$15)))</f>
        <v>0.3333333333333333</v>
      </c>
      <c r="X32" s="72">
        <f>IF(X31="","",IF(COUNTIF($B$7:$K$7,X31)+COUNTIF($B$8:$C$8,X31)+COUNTIF($B$9:$C$9,X31)+COUNTIF($B$10:$AG$10,X31)+COUNTIF($B$11:$O$11,X31),0,IF(AND(X31&gt;=$AH$5,X31&lt;=$AL$5),DATOS!$N$21,DATOS!$N$15)))</f>
        <v>0.3333333333333333</v>
      </c>
      <c r="Y32" s="72">
        <f>IF(Y31="","",IF(COUNTIF($B$7:$K$7,Y31)+COUNTIF($B$8:$C$8,Y31)+COUNTIF($B$9:$C$9,Y31)+COUNTIF($B$10:$AG$10,Y31)+COUNTIF($B$11:$O$11,Y31),0,IF(AND(Y31&gt;=$AH$5,Y31&lt;=$AL$5),DATOS!$O$21,DATOS!$O$15)))</f>
        <v>0.3333333333333333</v>
      </c>
      <c r="Z32" s="72">
        <f>IF(Z31="","",IF(COUNTIF($B$7:$K$7,Z31)+COUNTIF($B$8:$C$8,Z31)+COUNTIF($B$9:$C$9,Z31)+COUNTIF($B$10:$AG$10,Z31)+COUNTIF($B$11:$O$11,Z31),0,IF(AND(Z31&gt;=$AH$5,Z31&lt;=$AL$5),DATOS!$P$21,DATOS!$P$15)))</f>
        <v>0.3333333333333333</v>
      </c>
      <c r="AA32" s="72">
        <f>IF(AA31="","",IF(COUNTIF($B$7:$K$7,AA31)+COUNTIF($B$8:$C$8,AA31)+COUNTIF($B$9:$C$9,AA31)+COUNTIF($B$10:$AG$10,AA31)+COUNTIF($B$11:$O$11,AA31),0,IF(AND(AA31&gt;=$AH$5,AA31&lt;=$AL$5),DATOS!$Q$21,DATOS!$Q$15)))</f>
        <v>0.20833333333333334</v>
      </c>
      <c r="AB32" s="72">
        <f>IF(AB31="","",IF(COUNTIF($B$7:$K$7,AB31)+COUNTIF($B$8:$C$8,AB31)+COUNTIF($B$9:$C$9,AB31)+COUNTIF($B$10:$AG$10,AB31)+COUNTIF($B$11:$O$11,AB31),0,IF(AND(AB31&gt;=$AH$5,AB31&lt;=$AL$5),DATOS!$R$21,DATOS!$R$15)))</f>
        <v>0</v>
      </c>
      <c r="AC32" s="72">
        <f>IF(AC31="","",IF(COUNTIF($B$7:$K$7,AC31)+COUNTIF($B$8:$C$8,AC31)+COUNTIF($B$9:$C$9,AC31)+COUNTIF($B$10:$AG$10,AC31)+COUNTIF($B$11:$O$11,AC31),0,IF(AND(AC31&gt;=$AH$5,AC31&lt;=$AL$5),DATOS!$S$21,DATOS!$S$15)))</f>
        <v>0</v>
      </c>
      <c r="AD32" s="71">
        <f>IF(AD31="","",IF(COUNTIF($B$7:$K$7,AD31)+COUNTIF($B$8:$C$8,AD31)+COUNTIF($B$9:$C$9,AD31)+COUNTIF($B$10:$AG$10,AD31)+COUNTIF($B$11:$O$11,AD31),0,IF(AND(AD31&gt;=$AH$5,AD31&lt;=$AL$5),DATOS!$M$21,DATOS!$M$15)))</f>
        <v>0.3333333333333333</v>
      </c>
      <c r="AE32" s="72">
        <f>IF(AE31="","",IF(COUNTIF($B$7:$K$7,AE31)+COUNTIF($B$8:$C$8,AE31)+COUNTIF($B$9:$C$9,AE31)+COUNTIF($B$10:$AG$10,AE31)+COUNTIF($B$11:$O$11,AE31),0,IF(AND(AE31&gt;=$AH$5,AE31&lt;=$AL$5),DATOS!$N$21,DATOS!$N$15)))</f>
        <v>0.3333333333333333</v>
      </c>
      <c r="AF32" s="72">
        <f>IF(AF31="","",IF(COUNTIF($B$7:$K$7,AF31)+COUNTIF($B$8:$C$8,AF31)+COUNTIF($B$9:$C$9,AF31)+COUNTIF($B$10:$AG$10,AF31)+COUNTIF($B$11:$O$11,AF31),0,IF(AND(AF31&gt;=$AH$5,AF31&lt;=$AL$5),DATOS!$O$21,DATOS!$O$15)))</f>
        <v>0.3333333333333333</v>
      </c>
      <c r="AG32" s="72">
        <f>IF(AG31="","",IF(COUNTIF($B$7:$K$7,AG31)+COUNTIF($B$8:$C$8,AG31)+COUNTIF($B$9:$C$9,AG31)+COUNTIF($B$10:$AG$10,AG31)+COUNTIF($B$11:$O$11,AG31),0,IF(AND(AG31&gt;=$AH$5,AG31&lt;=$AL$5),DATOS!$P$21,DATOS!$P$15)))</f>
        <v>0.3333333333333333</v>
      </c>
      <c r="AH32" s="72">
        <f>IF(AH31="","",IF(COUNTIF($B$7:$K$7,AH31)+COUNTIF($B$8:$C$8,AH31)+COUNTIF($B$9:$C$9,AH31)+COUNTIF($B$10:$AG$10,AH31)+COUNTIF($B$11:$O$11,AH31),0,IF(AND(AH31&gt;=$AH$5,AH31&lt;=$AL$5),DATOS!$Q$21,DATOS!$Q$15)))</f>
      </c>
      <c r="AI32" s="72">
        <f>IF(AI31="","",IF(COUNTIF($B$7:$K$7,AI31)+COUNTIF($B$8:$C$8,AI31)+COUNTIF($B$9:$C$9,AI31)+COUNTIF($B$10:$AG$10,AI31)+COUNTIF($B$11:$O$11,AI31),0,IF(AND(AI31&gt;=$AH$5,AI31&lt;=$AL$5),DATOS!$R$21,DATOS!$R$15)))</f>
      </c>
      <c r="AJ32" s="72">
        <f>IF(AJ31="","",IF(COUNTIF($B$7:$K$7,AJ31)+COUNTIF($B$8:$C$8,AJ31)+COUNTIF($B$9:$C$9,AJ31)+COUNTIF($B$10:$AG$10,AJ31)+COUNTIF($B$11:$O$11,AJ31),0,IF(AND(AJ31&gt;=$AH$5,AJ31&lt;=$AL$5),DATOS!$S$21,DATOS!$S$15)))</f>
      </c>
      <c r="AK32" s="71">
        <f>IF(AK31="","",IF(COUNTIF($B$7:$K$7,AK31)+COUNTIF($B$8:$C$8,AK31)+COUNTIF($B$9:$C$9,AK31)+COUNTIF($B$10:$AG$10,AK31)+COUNTIF($B$11:$O$11,AK31),0,IF(AND(AK31&gt;=$AH$5,AK31&lt;=$AL$5),DATOS!$M$21,DATOS!$M$15)))</f>
      </c>
      <c r="AL32" s="72">
        <f>IF(AL31="","",IF(COUNTIF($B$7:$K$7,AL31)+COUNTIF($B$8:$C$8,AL31)+COUNTIF($B$9:$C$9,AL31)+COUNTIF($B$10:$AG$10,AL31)+COUNTIF($B$11:$O$11,AL31),0,IF(AND(AL31&gt;=$AH$5,AL31&lt;=$AL$5),DATOS!$N$21,DATOS!$N$15)))</f>
      </c>
      <c r="AM32" s="73">
        <f>COUNTIF(B32:AL32,"&gt;0")</f>
        <v>22</v>
      </c>
      <c r="AN32" s="178">
        <f>SUM(B32:AL32)</f>
        <v>6.416666666666664</v>
      </c>
      <c r="AO32" s="74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</row>
    <row r="33" spans="1:80" s="63" customFormat="1" ht="15.75">
      <c r="A33" s="64">
        <f>DATE(YEAR(A31+35),MONTH(A31+35),1)</f>
        <v>40452</v>
      </c>
      <c r="B33" s="65">
        <f>IF(MONTH($A33)&lt;&gt;MONTH($A33-WEEKDAY($A33,DATOS!$A$17)+(COLUMN(B33)-COLUMN($B33)+1)),"",$A33-WEEKDAY($A33,DATOS!$A$17)+(COLUMN(B33)-COLUMN($B33)+1))</f>
      </c>
      <c r="C33" s="66">
        <f>IF(MONTH($A33)&lt;&gt;MONTH($A33-WEEKDAY($A33,DATOS!$A$17)+(COLUMN(C33)-COLUMN($B33)+1)),"",$A33-WEEKDAY($A33,DATOS!$A$17)+(COLUMN(C33)-COLUMN($B33)+1))</f>
      </c>
      <c r="D33" s="66">
        <f>IF(MONTH($A33)&lt;&gt;MONTH($A33-WEEKDAY($A33,DATOS!$A$17)+(COLUMN(D33)-COLUMN($B33)+1)),"",$A33-WEEKDAY($A33,DATOS!$A$17)+(COLUMN(D33)-COLUMN($B33)+1))</f>
      </c>
      <c r="E33" s="66">
        <f>IF(MONTH($A33)&lt;&gt;MONTH($A33-WEEKDAY($A33,DATOS!$A$17)+(COLUMN(E33)-COLUMN($B33)+1)),"",$A33-WEEKDAY($A33,DATOS!$A$17)+(COLUMN(E33)-COLUMN($B33)+1))</f>
      </c>
      <c r="F33" s="66">
        <f>IF(MONTH($A33)&lt;&gt;MONTH($A33-WEEKDAY($A33,DATOS!$A$17)+(COLUMN(F33)-COLUMN($B33)+1)),"",$A33-WEEKDAY($A33,DATOS!$A$17)+(COLUMN(F33)-COLUMN($B33)+1))</f>
        <v>40452</v>
      </c>
      <c r="G33" s="66">
        <f>IF(MONTH($A33)&lt;&gt;MONTH($A33-WEEKDAY($A33,DATOS!$A$17)+(COLUMN(G33)-COLUMN($B33)+1)),"",$A33-WEEKDAY($A33,DATOS!$A$17)+(COLUMN(G33)-COLUMN($B33)+1))</f>
        <v>40453</v>
      </c>
      <c r="H33" s="66">
        <f>IF(MONTH($A33)&lt;&gt;MONTH($A33-WEEKDAY($A33,DATOS!$A$17)+(COLUMN(H33)-COLUMN($B33)+1)),"",$A33-WEEKDAY($A33,DATOS!$A$17)+(COLUMN(H33)-COLUMN($B33)+1))</f>
        <v>40454</v>
      </c>
      <c r="I33" s="65">
        <f>IF(MONTH($A33)&lt;&gt;MONTH($A33-WEEKDAY($A33,DATOS!$A$17)+(COLUMN(I33)-COLUMN($B33)+1)),"",$A33-WEEKDAY($A33,DATOS!$A$17)+(COLUMN(I33)-COLUMN($B33)+1))</f>
        <v>40455</v>
      </c>
      <c r="J33" s="66">
        <f>IF(MONTH($A33)&lt;&gt;MONTH($A33-WEEKDAY($A33,DATOS!$A$17)+(COLUMN(J33)-COLUMN($B33)+1)),"",$A33-WEEKDAY($A33,DATOS!$A$17)+(COLUMN(J33)-COLUMN($B33)+1))</f>
        <v>40456</v>
      </c>
      <c r="K33" s="66">
        <f>IF(MONTH($A33)&lt;&gt;MONTH($A33-WEEKDAY($A33,DATOS!$A$17)+(COLUMN(K33)-COLUMN($B33)+1)),"",$A33-WEEKDAY($A33,DATOS!$A$17)+(COLUMN(K33)-COLUMN($B33)+1))</f>
        <v>40457</v>
      </c>
      <c r="L33" s="66">
        <f>IF(MONTH($A33)&lt;&gt;MONTH($A33-WEEKDAY($A33,DATOS!$A$17)+(COLUMN(L33)-COLUMN($B33)+1)),"",$A33-WEEKDAY($A33,DATOS!$A$17)+(COLUMN(L33)-COLUMN($B33)+1))</f>
        <v>40458</v>
      </c>
      <c r="M33" s="66">
        <f>IF(MONTH($A33)&lt;&gt;MONTH($A33-WEEKDAY($A33,DATOS!$A$17)+(COLUMN(M33)-COLUMN($B33)+1)),"",$A33-WEEKDAY($A33,DATOS!$A$17)+(COLUMN(M33)-COLUMN($B33)+1))</f>
        <v>40459</v>
      </c>
      <c r="N33" s="66">
        <f>IF(MONTH($A33)&lt;&gt;MONTH($A33-WEEKDAY($A33,DATOS!$A$17)+(COLUMN(N33)-COLUMN($B33)+1)),"",$A33-WEEKDAY($A33,DATOS!$A$17)+(COLUMN(N33)-COLUMN($B33)+1))</f>
        <v>40460</v>
      </c>
      <c r="O33" s="66">
        <f>IF(MONTH($A33)&lt;&gt;MONTH($A33-WEEKDAY($A33,DATOS!$A$17)+(COLUMN(O33)-COLUMN($B33)+1)),"",$A33-WEEKDAY($A33,DATOS!$A$17)+(COLUMN(O33)-COLUMN($B33)+1))</f>
        <v>40461</v>
      </c>
      <c r="P33" s="65">
        <f>IF(MONTH($A33)&lt;&gt;MONTH($A33-WEEKDAY($A33,DATOS!$A$17)+(COLUMN(P33)-COLUMN($B33)+1)),"",$A33-WEEKDAY($A33,DATOS!$A$17)+(COLUMN(P33)-COLUMN($B33)+1))</f>
        <v>40462</v>
      </c>
      <c r="Q33" s="66">
        <f>IF(MONTH($A33)&lt;&gt;MONTH($A33-WEEKDAY($A33,DATOS!$A$17)+(COLUMN(Q33)-COLUMN($B33)+1)),"",$A33-WEEKDAY($A33,DATOS!$A$17)+(COLUMN(Q33)-COLUMN($B33)+1))</f>
        <v>40463</v>
      </c>
      <c r="R33" s="66">
        <f>IF(MONTH($A33)&lt;&gt;MONTH($A33-WEEKDAY($A33,DATOS!$A$17)+(COLUMN(R33)-COLUMN($B33)+1)),"",$A33-WEEKDAY($A33,DATOS!$A$17)+(COLUMN(R33)-COLUMN($B33)+1))</f>
        <v>40464</v>
      </c>
      <c r="S33" s="66">
        <f>IF(MONTH($A33)&lt;&gt;MONTH($A33-WEEKDAY($A33,DATOS!$A$17)+(COLUMN(S33)-COLUMN($B33)+1)),"",$A33-WEEKDAY($A33,DATOS!$A$17)+(COLUMN(S33)-COLUMN($B33)+1))</f>
        <v>40465</v>
      </c>
      <c r="T33" s="66">
        <f>IF(MONTH($A33)&lt;&gt;MONTH($A33-WEEKDAY($A33,DATOS!$A$17)+(COLUMN(T33)-COLUMN($B33)+1)),"",$A33-WEEKDAY($A33,DATOS!$A$17)+(COLUMN(T33)-COLUMN($B33)+1))</f>
        <v>40466</v>
      </c>
      <c r="U33" s="66">
        <f>IF(MONTH($A33)&lt;&gt;MONTH($A33-WEEKDAY($A33,DATOS!$A$17)+(COLUMN(U33)-COLUMN($B33)+1)),"",$A33-WEEKDAY($A33,DATOS!$A$17)+(COLUMN(U33)-COLUMN($B33)+1))</f>
        <v>40467</v>
      </c>
      <c r="V33" s="66">
        <f>IF(MONTH($A33)&lt;&gt;MONTH($A33-WEEKDAY($A33,DATOS!$A$17)+(COLUMN(V33)-COLUMN($B33)+1)),"",$A33-WEEKDAY($A33,DATOS!$A$17)+(COLUMN(V33)-COLUMN($B33)+1))</f>
        <v>40468</v>
      </c>
      <c r="W33" s="65">
        <f>IF(MONTH($A33)&lt;&gt;MONTH($A33-WEEKDAY($A33,DATOS!$A$17)+(COLUMN(W33)-COLUMN($B33)+1)),"",$A33-WEEKDAY($A33,DATOS!$A$17)+(COLUMN(W33)-COLUMN($B33)+1))</f>
        <v>40469</v>
      </c>
      <c r="X33" s="66">
        <f>IF(MONTH($A33)&lt;&gt;MONTH($A33-WEEKDAY($A33,DATOS!$A$17)+(COLUMN(X33)-COLUMN($B33)+1)),"",$A33-WEEKDAY($A33,DATOS!$A$17)+(COLUMN(X33)-COLUMN($B33)+1))</f>
        <v>40470</v>
      </c>
      <c r="Y33" s="66">
        <f>IF(MONTH($A33)&lt;&gt;MONTH($A33-WEEKDAY($A33,DATOS!$A$17)+(COLUMN(Y33)-COLUMN($B33)+1)),"",$A33-WEEKDAY($A33,DATOS!$A$17)+(COLUMN(Y33)-COLUMN($B33)+1))</f>
        <v>40471</v>
      </c>
      <c r="Z33" s="66">
        <f>IF(MONTH($A33)&lt;&gt;MONTH($A33-WEEKDAY($A33,DATOS!$A$17)+(COLUMN(Z33)-COLUMN($B33)+1)),"",$A33-WEEKDAY($A33,DATOS!$A$17)+(COLUMN(Z33)-COLUMN($B33)+1))</f>
        <v>40472</v>
      </c>
      <c r="AA33" s="66">
        <f>IF(MONTH($A33)&lt;&gt;MONTH($A33-WEEKDAY($A33,DATOS!$A$17)+(COLUMN(AA33)-COLUMN($B33)+1)),"",$A33-WEEKDAY($A33,DATOS!$A$17)+(COLUMN(AA33)-COLUMN($B33)+1))</f>
        <v>40473</v>
      </c>
      <c r="AB33" s="66">
        <f>IF(MONTH($A33)&lt;&gt;MONTH($A33-WEEKDAY($A33,DATOS!$A$17)+(COLUMN(AB33)-COLUMN($B33)+1)),"",$A33-WEEKDAY($A33,DATOS!$A$17)+(COLUMN(AB33)-COLUMN($B33)+1))</f>
        <v>40474</v>
      </c>
      <c r="AC33" s="66">
        <f>IF(MONTH($A33)&lt;&gt;MONTH($A33-WEEKDAY($A33,DATOS!$A$17)+(COLUMN(AC33)-COLUMN($B33)+1)),"",$A33-WEEKDAY($A33,DATOS!$A$17)+(COLUMN(AC33)-COLUMN($B33)+1))</f>
        <v>40475</v>
      </c>
      <c r="AD33" s="65">
        <f>IF(MONTH($A33)&lt;&gt;MONTH($A33-WEEKDAY($A33,DATOS!$A$17)+(COLUMN(AD33)-COLUMN($B33)+1)),"",$A33-WEEKDAY($A33,DATOS!$A$17)+(COLUMN(AD33)-COLUMN($B33)+1))</f>
        <v>40476</v>
      </c>
      <c r="AE33" s="66">
        <f>IF(MONTH($A33)&lt;&gt;MONTH($A33-WEEKDAY($A33,DATOS!$A$17)+(COLUMN(AE33)-COLUMN($B33)+1)),"",$A33-WEEKDAY($A33,DATOS!$A$17)+(COLUMN(AE33)-COLUMN($B33)+1))</f>
        <v>40477</v>
      </c>
      <c r="AF33" s="66">
        <f>IF(MONTH($A33)&lt;&gt;MONTH($A33-WEEKDAY($A33,DATOS!$A$17)+(COLUMN(AF33)-COLUMN($B33)+1)),"",$A33-WEEKDAY($A33,DATOS!$A$17)+(COLUMN(AF33)-COLUMN($B33)+1))</f>
        <v>40478</v>
      </c>
      <c r="AG33" s="66">
        <f>IF(MONTH($A33)&lt;&gt;MONTH($A33-WEEKDAY($A33,DATOS!$A$17)+(COLUMN(AG33)-COLUMN($B33)+1)),"",$A33-WEEKDAY($A33,DATOS!$A$17)+(COLUMN(AG33)-COLUMN($B33)+1))</f>
        <v>40479</v>
      </c>
      <c r="AH33" s="66">
        <f>IF(MONTH($A33)&lt;&gt;MONTH($A33-WEEKDAY($A33,DATOS!$A$17)+(COLUMN(AH33)-COLUMN($B33)+1)),"",$A33-WEEKDAY($A33,DATOS!$A$17)+(COLUMN(AH33)-COLUMN($B33)+1))</f>
        <v>40480</v>
      </c>
      <c r="AI33" s="66">
        <f>IF(MONTH($A33)&lt;&gt;MONTH($A33-WEEKDAY($A33,DATOS!$A$17)+(COLUMN(AI33)-COLUMN($B33)+1)),"",$A33-WEEKDAY($A33,DATOS!$A$17)+(COLUMN(AI33)-COLUMN($B33)+1))</f>
        <v>40481</v>
      </c>
      <c r="AJ33" s="66">
        <f>IF(MONTH($A33)&lt;&gt;MONTH($A33-WEEKDAY($A33,DATOS!$A$17)+(COLUMN(AJ33)-COLUMN($B33)+1)),"",$A33-WEEKDAY($A33,DATOS!$A$17)+(COLUMN(AJ33)-COLUMN($B33)+1))</f>
        <v>40482</v>
      </c>
      <c r="AK33" s="65">
        <f>IF(MONTH($A33)&lt;&gt;MONTH($A33-WEEKDAY($A33,DATOS!$A$17)+(COLUMN(AK33)-COLUMN($B33)+1)),"",$A33-WEEKDAY($A33,DATOS!$A$17)+(COLUMN(AK33)-COLUMN($B33)+1))</f>
      </c>
      <c r="AL33" s="67">
        <f>IF(MONTH($A33)&lt;&gt;MONTH($A33-WEEKDAY($A33,DATOS!$A$17)+(COLUMN(AL33)-COLUMN($B33)+1)),"",$A33-WEEKDAY($A33,DATOS!$A$17)+(COLUMN(AL33)-COLUMN($B33)+1))</f>
      </c>
      <c r="AM33" s="77"/>
      <c r="AN33" s="78"/>
      <c r="AO33" s="80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</row>
    <row r="34" spans="1:80" s="76" customFormat="1" ht="15" customHeight="1">
      <c r="A34" s="70"/>
      <c r="B34" s="71">
        <f>IF(B33="","",IF(COUNTIF($B$7:$K$7,B33)+COUNTIF($B$8:$C$8,B33)+COUNTIF($B$9:$C$9,B33)+COUNTIF($B$10:$AG$10,B33)+COUNTIF($B$11:$O$11,B33),0,IF(AND(B33&gt;=$AH$5,B33&lt;=$AL$5),DATOS!$M$21,DATOS!$M$15)))</f>
      </c>
      <c r="C34" s="72">
        <f>IF(C33="","",IF(COUNTIF($B$7:$K$7,C33)+COUNTIF($B$8:$C$8,C33)+COUNTIF($B$9:$C$9,C33)+COUNTIF($B$10:$AG$10,C33)+COUNTIF($B$11:$O$11,C33),0,IF(AND(C33&gt;=$AH$5,C33&lt;=$AL$5),DATOS!$N$21,DATOS!$N$15)))</f>
      </c>
      <c r="D34" s="72">
        <f>IF(D33="","",IF(COUNTIF($B$7:$K$7,D33)+COUNTIF($B$8:$C$8,D33)+COUNTIF($B$9:$C$9,D33)+COUNTIF($B$10:$AG$10,D33)+COUNTIF($B$11:$O$11,D33),0,IF(AND(D33&gt;=$AH$5,D33&lt;=$AL$5),DATOS!$O$21,DATOS!$O$15)))</f>
      </c>
      <c r="E34" s="72">
        <f>IF(E33="","",IF(COUNTIF($B$7:$K$7,E33)+COUNTIF($B$8:$C$8,E33)+COUNTIF($B$9:$C$9,E33)+COUNTIF($B$10:$AG$10,E33)+COUNTIF($B$11:$O$11,E33),0,IF(AND(E33&gt;=$AH$5,E33&lt;=$AL$5),DATOS!$P$21,DATOS!$P$15)))</f>
      </c>
      <c r="F34" s="72">
        <f>IF(F33="","",IF(COUNTIF($B$7:$K$7,F33)+COUNTIF($B$8:$C$8,F33)+COUNTIF($B$9:$C$9,F33)+COUNTIF($B$10:$AG$10,F33)+COUNTIF($B$11:$O$11,F33),0,IF(AND(F33&gt;=$AH$5,F33&lt;=$AL$5),DATOS!$Q$21,DATOS!$Q$15)))</f>
        <v>0.20833333333333334</v>
      </c>
      <c r="G34" s="72">
        <f>IF(G33="","",IF(COUNTIF($B$7:$K$7,G33)+COUNTIF($B$8:$C$8,G33)+COUNTIF($B$9:$C$9,G33)+COUNTIF($B$10:$AG$10,G33)+COUNTIF($B$11:$O$11,G33),0,IF(AND(G33&gt;=$AH$5,G33&lt;=$AL$5),DATOS!$R$21,DATOS!$R$15)))</f>
        <v>0</v>
      </c>
      <c r="H34" s="72">
        <f>IF(H33="","",IF(COUNTIF($B$7:$K$7,H33)+COUNTIF($B$8:$C$8,H33)+COUNTIF($B$9:$C$9,H33)+COUNTIF($B$10:$AG$10,H33)+COUNTIF($B$11:$O$11,H33),0,IF(AND(H33&gt;=$AH$5,H33&lt;=$AL$5),DATOS!$S$21,DATOS!$S$15)))</f>
        <v>0</v>
      </c>
      <c r="I34" s="71">
        <f>IF(I33="","",IF(COUNTIF($B$7:$K$7,I33)+COUNTIF($B$8:$C$8,I33)+COUNTIF($B$9:$C$9,I33)+COUNTIF($B$10:$AG$10,I33)+COUNTIF($B$11:$O$11,I33),0,IF(AND(I33&gt;=$AH$5,I33&lt;=$AL$5),DATOS!$M$21,DATOS!$M$15)))</f>
        <v>0.3333333333333333</v>
      </c>
      <c r="J34" s="72">
        <f>IF(J33="","",IF(COUNTIF($B$7:$K$7,J33)+COUNTIF($B$8:$C$8,J33)+COUNTIF($B$9:$C$9,J33)+COUNTIF($B$10:$AG$10,J33)+COUNTIF($B$11:$O$11,J33),0,IF(AND(J33&gt;=$AH$5,J33&lt;=$AL$5),DATOS!$N$21,DATOS!$N$15)))</f>
        <v>0.3333333333333333</v>
      </c>
      <c r="K34" s="72">
        <f>IF(K33="","",IF(COUNTIF($B$7:$K$7,K33)+COUNTIF($B$8:$C$8,K33)+COUNTIF($B$9:$C$9,K33)+COUNTIF($B$10:$AG$10,K33)+COUNTIF($B$11:$O$11,K33),0,IF(AND(K33&gt;=$AH$5,K33&lt;=$AL$5),DATOS!$O$21,DATOS!$O$15)))</f>
        <v>0.3333333333333333</v>
      </c>
      <c r="L34" s="72">
        <f>IF(L33="","",IF(COUNTIF($B$7:$K$7,L33)+COUNTIF($B$8:$C$8,L33)+COUNTIF($B$9:$C$9,L33)+COUNTIF($B$10:$AG$10,L33)+COUNTIF($B$11:$O$11,L33),0,IF(AND(L33&gt;=$AH$5,L33&lt;=$AL$5),DATOS!$P$21,DATOS!$P$15)))</f>
        <v>0.3333333333333333</v>
      </c>
      <c r="M34" s="72">
        <f>IF(M33="","",IF(COUNTIF($B$7:$K$7,M33)+COUNTIF($B$8:$C$8,M33)+COUNTIF($B$9:$C$9,M33)+COUNTIF($B$10:$AG$10,M33)+COUNTIF($B$11:$O$11,M33),0,IF(AND(M33&gt;=$AH$5,M33&lt;=$AL$5),DATOS!$Q$21,DATOS!$Q$15)))</f>
        <v>0.20833333333333334</v>
      </c>
      <c r="N34" s="72">
        <f>IF(N33="","",IF(COUNTIF($B$7:$K$7,N33)+COUNTIF($B$8:$C$8,N33)+COUNTIF($B$9:$C$9,N33)+COUNTIF($B$10:$AG$10,N33)+COUNTIF($B$11:$O$11,N33),0,IF(AND(N33&gt;=$AH$5,N33&lt;=$AL$5),DATOS!$R$21,DATOS!$R$15)))</f>
        <v>0</v>
      </c>
      <c r="O34" s="72">
        <f>IF(O33="","",IF(COUNTIF($B$7:$K$7,O33)+COUNTIF($B$8:$C$8,O33)+COUNTIF($B$9:$C$9,O33)+COUNTIF($B$10:$AG$10,O33)+COUNTIF($B$11:$O$11,O33),0,IF(AND(O33&gt;=$AH$5,O33&lt;=$AL$5),DATOS!$S$21,DATOS!$S$15)))</f>
        <v>0</v>
      </c>
      <c r="P34" s="71">
        <f>IF(P33="","",IF(COUNTIF($B$7:$K$7,P33)+COUNTIF($B$8:$C$8,P33)+COUNTIF($B$9:$C$9,P33)+COUNTIF($B$10:$AG$10,P33)+COUNTIF($B$11:$O$11,P33),0,IF(AND(P33&gt;=$AH$5,P33&lt;=$AL$5),DATOS!$M$21,DATOS!$M$15)))</f>
        <v>0.3333333333333333</v>
      </c>
      <c r="Q34" s="72">
        <f>IF(Q33="","",IF(COUNTIF($B$7:$K$7,Q33)+COUNTIF($B$8:$C$8,Q33)+COUNTIF($B$9:$C$9,Q33)+COUNTIF($B$10:$AG$10,Q33)+COUNTIF($B$11:$O$11,Q33),0,IF(AND(Q33&gt;=$AH$5,Q33&lt;=$AL$5),DATOS!$N$21,DATOS!$N$15)))</f>
        <v>0</v>
      </c>
      <c r="R34" s="72">
        <f>IF(R33="","",IF(COUNTIF($B$7:$K$7,R33)+COUNTIF($B$8:$C$8,R33)+COUNTIF($B$9:$C$9,R33)+COUNTIF($B$10:$AG$10,R33)+COUNTIF($B$11:$O$11,R33),0,IF(AND(R33&gt;=$AH$5,R33&lt;=$AL$5),DATOS!$O$21,DATOS!$O$15)))</f>
        <v>0.3333333333333333</v>
      </c>
      <c r="S34" s="72">
        <f>IF(S33="","",IF(COUNTIF($B$7:$K$7,S33)+COUNTIF($B$8:$C$8,S33)+COUNTIF($B$9:$C$9,S33)+COUNTIF($B$10:$AG$10,S33)+COUNTIF($B$11:$O$11,S33),0,IF(AND(S33&gt;=$AH$5,S33&lt;=$AL$5),DATOS!$P$21,DATOS!$P$15)))</f>
        <v>0.3333333333333333</v>
      </c>
      <c r="T34" s="72">
        <f>IF(T33="","",IF(COUNTIF($B$7:$K$7,T33)+COUNTIF($B$8:$C$8,T33)+COUNTIF($B$9:$C$9,T33)+COUNTIF($B$10:$AG$10,T33)+COUNTIF($B$11:$O$11,T33),0,IF(AND(T33&gt;=$AH$5,T33&lt;=$AL$5),DATOS!$Q$21,DATOS!$Q$15)))</f>
        <v>0.20833333333333334</v>
      </c>
      <c r="U34" s="72">
        <f>IF(U33="","",IF(COUNTIF($B$7:$K$7,U33)+COUNTIF($B$8:$C$8,U33)+COUNTIF($B$9:$C$9,U33)+COUNTIF($B$10:$AG$10,U33)+COUNTIF($B$11:$O$11,U33),0,IF(AND(U33&gt;=$AH$5,U33&lt;=$AL$5),DATOS!$R$21,DATOS!$R$15)))</f>
        <v>0</v>
      </c>
      <c r="V34" s="72">
        <f>IF(V33="","",IF(COUNTIF($B$7:$K$7,V33)+COUNTIF($B$8:$C$8,V33)+COUNTIF($B$9:$C$9,V33)+COUNTIF($B$10:$AG$10,V33)+COUNTIF($B$11:$O$11,V33),0,IF(AND(V33&gt;=$AH$5,V33&lt;=$AL$5),DATOS!$S$21,DATOS!$S$15)))</f>
        <v>0</v>
      </c>
      <c r="W34" s="71">
        <f>IF(W33="","",IF(COUNTIF($B$7:$K$7,W33)+COUNTIF($B$8:$C$8,W33)+COUNTIF($B$9:$C$9,W33)+COUNTIF($B$10:$AG$10,W33)+COUNTIF($B$11:$O$11,W33),0,IF(AND(W33&gt;=$AH$5,W33&lt;=$AL$5),DATOS!$M$21,DATOS!$M$15)))</f>
        <v>0.3333333333333333</v>
      </c>
      <c r="X34" s="72">
        <f>IF(X33="","",IF(COUNTIF($B$7:$K$7,X33)+COUNTIF($B$8:$C$8,X33)+COUNTIF($B$9:$C$9,X33)+COUNTIF($B$10:$AG$10,X33)+COUNTIF($B$11:$O$11,X33),0,IF(AND(X33&gt;=$AH$5,X33&lt;=$AL$5),DATOS!$N$21,DATOS!$N$15)))</f>
        <v>0.3333333333333333</v>
      </c>
      <c r="Y34" s="72">
        <f>IF(Y33="","",IF(COUNTIF($B$7:$K$7,Y33)+COUNTIF($B$8:$C$8,Y33)+COUNTIF($B$9:$C$9,Y33)+COUNTIF($B$10:$AG$10,Y33)+COUNTIF($B$11:$O$11,Y33),0,IF(AND(Y33&gt;=$AH$5,Y33&lt;=$AL$5),DATOS!$O$21,DATOS!$O$15)))</f>
        <v>0.3333333333333333</v>
      </c>
      <c r="Z34" s="72">
        <f>IF(Z33="","",IF(COUNTIF($B$7:$K$7,Z33)+COUNTIF($B$8:$C$8,Z33)+COUNTIF($B$9:$C$9,Z33)+COUNTIF($B$10:$AG$10,Z33)+COUNTIF($B$11:$O$11,Z33),0,IF(AND(Z33&gt;=$AH$5,Z33&lt;=$AL$5),DATOS!$P$21,DATOS!$P$15)))</f>
        <v>0.3333333333333333</v>
      </c>
      <c r="AA34" s="72">
        <f>IF(AA33="","",IF(COUNTIF($B$7:$K$7,AA33)+COUNTIF($B$8:$C$8,AA33)+COUNTIF($B$9:$C$9,AA33)+COUNTIF($B$10:$AG$10,AA33)+COUNTIF($B$11:$O$11,AA33),0,IF(AND(AA33&gt;=$AH$5,AA33&lt;=$AL$5),DATOS!$Q$21,DATOS!$Q$15)))</f>
        <v>0.20833333333333334</v>
      </c>
      <c r="AB34" s="72">
        <f>IF(AB33="","",IF(COUNTIF($B$7:$K$7,AB33)+COUNTIF($B$8:$C$8,AB33)+COUNTIF($B$9:$C$9,AB33)+COUNTIF($B$10:$AG$10,AB33)+COUNTIF($B$11:$O$11,AB33),0,IF(AND(AB33&gt;=$AH$5,AB33&lt;=$AL$5),DATOS!$R$21,DATOS!$R$15)))</f>
        <v>0</v>
      </c>
      <c r="AC34" s="72">
        <f>IF(AC33="","",IF(COUNTIF($B$7:$K$7,AC33)+COUNTIF($B$8:$C$8,AC33)+COUNTIF($B$9:$C$9,AC33)+COUNTIF($B$10:$AG$10,AC33)+COUNTIF($B$11:$O$11,AC33),0,IF(AND(AC33&gt;=$AH$5,AC33&lt;=$AL$5),DATOS!$S$21,DATOS!$S$15)))</f>
        <v>0</v>
      </c>
      <c r="AD34" s="71">
        <f>IF(AD33="","",IF(COUNTIF($B$7:$K$7,AD33)+COUNTIF($B$8:$C$8,AD33)+COUNTIF($B$9:$C$9,AD33)+COUNTIF($B$10:$AG$10,AD33)+COUNTIF($B$11:$O$11,AD33),0,IF(AND(AD33&gt;=$AH$5,AD33&lt;=$AL$5),DATOS!$M$21,DATOS!$M$15)))</f>
        <v>0.3333333333333333</v>
      </c>
      <c r="AE34" s="72">
        <f>IF(AE33="","",IF(COUNTIF($B$7:$K$7,AE33)+COUNTIF($B$8:$C$8,AE33)+COUNTIF($B$9:$C$9,AE33)+COUNTIF($B$10:$AG$10,AE33)+COUNTIF($B$11:$O$11,AE33),0,IF(AND(AE33&gt;=$AH$5,AE33&lt;=$AL$5),DATOS!$N$21,DATOS!$N$15)))</f>
        <v>0.3333333333333333</v>
      </c>
      <c r="AF34" s="72">
        <f>IF(AF33="","",IF(COUNTIF($B$7:$K$7,AF33)+COUNTIF($B$8:$C$8,AF33)+COUNTIF($B$9:$C$9,AF33)+COUNTIF($B$10:$AG$10,AF33)+COUNTIF($B$11:$O$11,AF33),0,IF(AND(AF33&gt;=$AH$5,AF33&lt;=$AL$5),DATOS!$O$21,DATOS!$O$15)))</f>
        <v>0.3333333333333333</v>
      </c>
      <c r="AG34" s="72">
        <f>IF(AG33="","",IF(COUNTIF($B$7:$K$7,AG33)+COUNTIF($B$8:$C$8,AG33)+COUNTIF($B$9:$C$9,AG33)+COUNTIF($B$10:$AG$10,AG33)+COUNTIF($B$11:$O$11,AG33),0,IF(AND(AG33&gt;=$AH$5,AG33&lt;=$AL$5),DATOS!$P$21,DATOS!$P$15)))</f>
        <v>0.3333333333333333</v>
      </c>
      <c r="AH34" s="72">
        <f>IF(AH33="","",IF(COUNTIF($B$7:$K$7,AH33)+COUNTIF($B$8:$C$8,AH33)+COUNTIF($B$9:$C$9,AH33)+COUNTIF($B$10:$AG$10,AH33)+COUNTIF($B$11:$O$11,AH33),0,IF(AND(AH33&gt;=$AH$5,AH33&lt;=$AL$5),DATOS!$Q$21,DATOS!$Q$15)))</f>
        <v>0.20833333333333334</v>
      </c>
      <c r="AI34" s="72">
        <f>IF(AI33="","",IF(COUNTIF($B$7:$K$7,AI33)+COUNTIF($B$8:$C$8,AI33)+COUNTIF($B$9:$C$9,AI33)+COUNTIF($B$10:$AG$10,AI33)+COUNTIF($B$11:$O$11,AI33),0,IF(AND(AI33&gt;=$AH$5,AI33&lt;=$AL$5),DATOS!$R$21,DATOS!$R$15)))</f>
        <v>0</v>
      </c>
      <c r="AJ34" s="72">
        <f>IF(AJ33="","",IF(COUNTIF($B$7:$K$7,AJ33)+COUNTIF($B$8:$C$8,AJ33)+COUNTIF($B$9:$C$9,AJ33)+COUNTIF($B$10:$AG$10,AJ33)+COUNTIF($B$11:$O$11,AJ33),0,IF(AND(AJ33&gt;=$AH$5,AJ33&lt;=$AL$5),DATOS!$S$21,DATOS!$S$15)))</f>
        <v>0</v>
      </c>
      <c r="AK34" s="71">
        <f>IF(AK33="","",IF(COUNTIF($B$7:$K$7,AK33)+COUNTIF($B$8:$C$8,AK33)+COUNTIF($B$9:$C$9,AK33)+COUNTIF($B$10:$AG$10,AK33)+COUNTIF($B$11:$O$11,AK33),0,IF(AND(AK33&gt;=$AH$5,AK33&lt;=$AL$5),DATOS!$M$21,DATOS!$M$15)))</f>
      </c>
      <c r="AL34" s="72">
        <f>IF(AL33="","",IF(COUNTIF($B$7:$K$7,AL33)+COUNTIF($B$8:$C$8,AL33)+COUNTIF($B$9:$C$9,AL33)+COUNTIF($B$10:$AG$10,AL33)+COUNTIF($B$11:$O$11,AL33),0,IF(AND(AL33&gt;=$AH$5,AL33&lt;=$AL$5),DATOS!$N$21,DATOS!$N$15)))</f>
      </c>
      <c r="AM34" s="73">
        <f>COUNTIF(B34:AL34,"&gt;0")</f>
        <v>20</v>
      </c>
      <c r="AN34" s="178">
        <f>SUM(B34:AL34)</f>
        <v>6.041666666666665</v>
      </c>
      <c r="AO34" s="74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</row>
    <row r="35" spans="1:80" s="84" customFormat="1" ht="15">
      <c r="A35" s="64">
        <f>DATE(YEAR(A33+35),MONTH(A33+35),1)</f>
        <v>40483</v>
      </c>
      <c r="B35" s="65">
        <f>IF(MONTH($A35)&lt;&gt;MONTH($A35-WEEKDAY($A35,DATOS!$A$17)+(COLUMN(B35)-COLUMN($B35)+1)),"",$A35-WEEKDAY($A35,DATOS!$A$17)+(COLUMN(B35)-COLUMN($B35)+1))</f>
        <v>40483</v>
      </c>
      <c r="C35" s="66">
        <f>IF(MONTH($A35)&lt;&gt;MONTH($A35-WEEKDAY($A35,DATOS!$A$17)+(COLUMN(C35)-COLUMN($B35)+1)),"",$A35-WEEKDAY($A35,DATOS!$A$17)+(COLUMN(C35)-COLUMN($B35)+1))</f>
        <v>40484</v>
      </c>
      <c r="D35" s="66">
        <f>IF(MONTH($A35)&lt;&gt;MONTH($A35-WEEKDAY($A35,DATOS!$A$17)+(COLUMN(D35)-COLUMN($B35)+1)),"",$A35-WEEKDAY($A35,DATOS!$A$17)+(COLUMN(D35)-COLUMN($B35)+1))</f>
        <v>40485</v>
      </c>
      <c r="E35" s="66">
        <f>IF(MONTH($A35)&lt;&gt;MONTH($A35-WEEKDAY($A35,DATOS!$A$17)+(COLUMN(E35)-COLUMN($B35)+1)),"",$A35-WEEKDAY($A35,DATOS!$A$17)+(COLUMN(E35)-COLUMN($B35)+1))</f>
        <v>40486</v>
      </c>
      <c r="F35" s="66">
        <f>IF(MONTH($A35)&lt;&gt;MONTH($A35-WEEKDAY($A35,DATOS!$A$17)+(COLUMN(F35)-COLUMN($B35)+1)),"",$A35-WEEKDAY($A35,DATOS!$A$17)+(COLUMN(F35)-COLUMN($B35)+1))</f>
        <v>40487</v>
      </c>
      <c r="G35" s="66">
        <f>IF(MONTH($A35)&lt;&gt;MONTH($A35-WEEKDAY($A35,DATOS!$A$17)+(COLUMN(G35)-COLUMN($B35)+1)),"",$A35-WEEKDAY($A35,DATOS!$A$17)+(COLUMN(G35)-COLUMN($B35)+1))</f>
        <v>40488</v>
      </c>
      <c r="H35" s="66">
        <f>IF(MONTH($A35)&lt;&gt;MONTH($A35-WEEKDAY($A35,DATOS!$A$17)+(COLUMN(H35)-COLUMN($B35)+1)),"",$A35-WEEKDAY($A35,DATOS!$A$17)+(COLUMN(H35)-COLUMN($B35)+1))</f>
        <v>40489</v>
      </c>
      <c r="I35" s="65">
        <f>IF(MONTH($A35)&lt;&gt;MONTH($A35-WEEKDAY($A35,DATOS!$A$17)+(COLUMN(I35)-COLUMN($B35)+1)),"",$A35-WEEKDAY($A35,DATOS!$A$17)+(COLUMN(I35)-COLUMN($B35)+1))</f>
        <v>40490</v>
      </c>
      <c r="J35" s="66">
        <f>IF(MONTH($A35)&lt;&gt;MONTH($A35-WEEKDAY($A35,DATOS!$A$17)+(COLUMN(J35)-COLUMN($B35)+1)),"",$A35-WEEKDAY($A35,DATOS!$A$17)+(COLUMN(J35)-COLUMN($B35)+1))</f>
        <v>40491</v>
      </c>
      <c r="K35" s="66">
        <f>IF(MONTH($A35)&lt;&gt;MONTH($A35-WEEKDAY($A35,DATOS!$A$17)+(COLUMN(K35)-COLUMN($B35)+1)),"",$A35-WEEKDAY($A35,DATOS!$A$17)+(COLUMN(K35)-COLUMN($B35)+1))</f>
        <v>40492</v>
      </c>
      <c r="L35" s="66">
        <f>IF(MONTH($A35)&lt;&gt;MONTH($A35-WEEKDAY($A35,DATOS!$A$17)+(COLUMN(L35)-COLUMN($B35)+1)),"",$A35-WEEKDAY($A35,DATOS!$A$17)+(COLUMN(L35)-COLUMN($B35)+1))</f>
        <v>40493</v>
      </c>
      <c r="M35" s="66">
        <f>IF(MONTH($A35)&lt;&gt;MONTH($A35-WEEKDAY($A35,DATOS!$A$17)+(COLUMN(M35)-COLUMN($B35)+1)),"",$A35-WEEKDAY($A35,DATOS!$A$17)+(COLUMN(M35)-COLUMN($B35)+1))</f>
        <v>40494</v>
      </c>
      <c r="N35" s="66">
        <f>IF(MONTH($A35)&lt;&gt;MONTH($A35-WEEKDAY($A35,DATOS!$A$17)+(COLUMN(N35)-COLUMN($B35)+1)),"",$A35-WEEKDAY($A35,DATOS!$A$17)+(COLUMN(N35)-COLUMN($B35)+1))</f>
        <v>40495</v>
      </c>
      <c r="O35" s="66">
        <f>IF(MONTH($A35)&lt;&gt;MONTH($A35-WEEKDAY($A35,DATOS!$A$17)+(COLUMN(O35)-COLUMN($B35)+1)),"",$A35-WEEKDAY($A35,DATOS!$A$17)+(COLUMN(O35)-COLUMN($B35)+1))</f>
        <v>40496</v>
      </c>
      <c r="P35" s="65">
        <f>IF(MONTH($A35)&lt;&gt;MONTH($A35-WEEKDAY($A35,DATOS!$A$17)+(COLUMN(P35)-COLUMN($B35)+1)),"",$A35-WEEKDAY($A35,DATOS!$A$17)+(COLUMN(P35)-COLUMN($B35)+1))</f>
        <v>40497</v>
      </c>
      <c r="Q35" s="66">
        <f>IF(MONTH($A35)&lt;&gt;MONTH($A35-WEEKDAY($A35,DATOS!$A$17)+(COLUMN(Q35)-COLUMN($B35)+1)),"",$A35-WEEKDAY($A35,DATOS!$A$17)+(COLUMN(Q35)-COLUMN($B35)+1))</f>
        <v>40498</v>
      </c>
      <c r="R35" s="66">
        <f>IF(MONTH($A35)&lt;&gt;MONTH($A35-WEEKDAY($A35,DATOS!$A$17)+(COLUMN(R35)-COLUMN($B35)+1)),"",$A35-WEEKDAY($A35,DATOS!$A$17)+(COLUMN(R35)-COLUMN($B35)+1))</f>
        <v>40499</v>
      </c>
      <c r="S35" s="66">
        <f>IF(MONTH($A35)&lt;&gt;MONTH($A35-WEEKDAY($A35,DATOS!$A$17)+(COLUMN(S35)-COLUMN($B35)+1)),"",$A35-WEEKDAY($A35,DATOS!$A$17)+(COLUMN(S35)-COLUMN($B35)+1))</f>
        <v>40500</v>
      </c>
      <c r="T35" s="66">
        <f>IF(MONTH($A35)&lt;&gt;MONTH($A35-WEEKDAY($A35,DATOS!$A$17)+(COLUMN(T35)-COLUMN($B35)+1)),"",$A35-WEEKDAY($A35,DATOS!$A$17)+(COLUMN(T35)-COLUMN($B35)+1))</f>
        <v>40501</v>
      </c>
      <c r="U35" s="66">
        <f>IF(MONTH($A35)&lt;&gt;MONTH($A35-WEEKDAY($A35,DATOS!$A$17)+(COLUMN(U35)-COLUMN($B35)+1)),"",$A35-WEEKDAY($A35,DATOS!$A$17)+(COLUMN(U35)-COLUMN($B35)+1))</f>
        <v>40502</v>
      </c>
      <c r="V35" s="66">
        <f>IF(MONTH($A35)&lt;&gt;MONTH($A35-WEEKDAY($A35,DATOS!$A$17)+(COLUMN(V35)-COLUMN($B35)+1)),"",$A35-WEEKDAY($A35,DATOS!$A$17)+(COLUMN(V35)-COLUMN($B35)+1))</f>
        <v>40503</v>
      </c>
      <c r="W35" s="65">
        <f>IF(MONTH($A35)&lt;&gt;MONTH($A35-WEEKDAY($A35,DATOS!$A$17)+(COLUMN(W35)-COLUMN($B35)+1)),"",$A35-WEEKDAY($A35,DATOS!$A$17)+(COLUMN(W35)-COLUMN($B35)+1))</f>
        <v>40504</v>
      </c>
      <c r="X35" s="66">
        <f>IF(MONTH($A35)&lt;&gt;MONTH($A35-WEEKDAY($A35,DATOS!$A$17)+(COLUMN(X35)-COLUMN($B35)+1)),"",$A35-WEEKDAY($A35,DATOS!$A$17)+(COLUMN(X35)-COLUMN($B35)+1))</f>
        <v>40505</v>
      </c>
      <c r="Y35" s="66">
        <f>IF(MONTH($A35)&lt;&gt;MONTH($A35-WEEKDAY($A35,DATOS!$A$17)+(COLUMN(Y35)-COLUMN($B35)+1)),"",$A35-WEEKDAY($A35,DATOS!$A$17)+(COLUMN(Y35)-COLUMN($B35)+1))</f>
        <v>40506</v>
      </c>
      <c r="Z35" s="66">
        <f>IF(MONTH($A35)&lt;&gt;MONTH($A35-WEEKDAY($A35,DATOS!$A$17)+(COLUMN(Z35)-COLUMN($B35)+1)),"",$A35-WEEKDAY($A35,DATOS!$A$17)+(COLUMN(Z35)-COLUMN($B35)+1))</f>
        <v>40507</v>
      </c>
      <c r="AA35" s="66">
        <f>IF(MONTH($A35)&lt;&gt;MONTH($A35-WEEKDAY($A35,DATOS!$A$17)+(COLUMN(AA35)-COLUMN($B35)+1)),"",$A35-WEEKDAY($A35,DATOS!$A$17)+(COLUMN(AA35)-COLUMN($B35)+1))</f>
        <v>40508</v>
      </c>
      <c r="AB35" s="66">
        <f>IF(MONTH($A35)&lt;&gt;MONTH($A35-WEEKDAY($A35,DATOS!$A$17)+(COLUMN(AB35)-COLUMN($B35)+1)),"",$A35-WEEKDAY($A35,DATOS!$A$17)+(COLUMN(AB35)-COLUMN($B35)+1))</f>
        <v>40509</v>
      </c>
      <c r="AC35" s="66">
        <f>IF(MONTH($A35)&lt;&gt;MONTH($A35-WEEKDAY($A35,DATOS!$A$17)+(COLUMN(AC35)-COLUMN($B35)+1)),"",$A35-WEEKDAY($A35,DATOS!$A$17)+(COLUMN(AC35)-COLUMN($B35)+1))</f>
        <v>40510</v>
      </c>
      <c r="AD35" s="65">
        <f>IF(MONTH($A35)&lt;&gt;MONTH($A35-WEEKDAY($A35,DATOS!$A$17)+(COLUMN(AD35)-COLUMN($B35)+1)),"",$A35-WEEKDAY($A35,DATOS!$A$17)+(COLUMN(AD35)-COLUMN($B35)+1))</f>
        <v>40511</v>
      </c>
      <c r="AE35" s="66">
        <f>IF(MONTH($A35)&lt;&gt;MONTH($A35-WEEKDAY($A35,DATOS!$A$17)+(COLUMN(AE35)-COLUMN($B35)+1)),"",$A35-WEEKDAY($A35,DATOS!$A$17)+(COLUMN(AE35)-COLUMN($B35)+1))</f>
        <v>40512</v>
      </c>
      <c r="AF35" s="66">
        <f>IF(MONTH($A35)&lt;&gt;MONTH($A35-WEEKDAY($A35,DATOS!$A$17)+(COLUMN(AF35)-COLUMN($B35)+1)),"",$A35-WEEKDAY($A35,DATOS!$A$17)+(COLUMN(AF35)-COLUMN($B35)+1))</f>
      </c>
      <c r="AG35" s="66">
        <f>IF(MONTH($A35)&lt;&gt;MONTH($A35-WEEKDAY($A35,DATOS!$A$17)+(COLUMN(AG35)-COLUMN($B35)+1)),"",$A35-WEEKDAY($A35,DATOS!$A$17)+(COLUMN(AG35)-COLUMN($B35)+1))</f>
      </c>
      <c r="AH35" s="66">
        <f>IF(MONTH($A35)&lt;&gt;MONTH($A35-WEEKDAY($A35,DATOS!$A$17)+(COLUMN(AH35)-COLUMN($B35)+1)),"",$A35-WEEKDAY($A35,DATOS!$A$17)+(COLUMN(AH35)-COLUMN($B35)+1))</f>
      </c>
      <c r="AI35" s="66">
        <f>IF(MONTH($A35)&lt;&gt;MONTH($A35-WEEKDAY($A35,DATOS!$A$17)+(COLUMN(AI35)-COLUMN($B35)+1)),"",$A35-WEEKDAY($A35,DATOS!$A$17)+(COLUMN(AI35)-COLUMN($B35)+1))</f>
      </c>
      <c r="AJ35" s="66">
        <f>IF(MONTH($A35)&lt;&gt;MONTH($A35-WEEKDAY($A35,DATOS!$A$17)+(COLUMN(AJ35)-COLUMN($B35)+1)),"",$A35-WEEKDAY($A35,DATOS!$A$17)+(COLUMN(AJ35)-COLUMN($B35)+1))</f>
      </c>
      <c r="AK35" s="65">
        <f>IF(MONTH($A35)&lt;&gt;MONTH($A35-WEEKDAY($A35,DATOS!$A$17)+(COLUMN(AK35)-COLUMN($B35)+1)),"",$A35-WEEKDAY($A35,DATOS!$A$17)+(COLUMN(AK35)-COLUMN($B35)+1))</f>
      </c>
      <c r="AL35" s="67">
        <f>IF(MONTH($A35)&lt;&gt;MONTH($A35-WEEKDAY($A35,DATOS!$A$17)+(COLUMN(AL35)-COLUMN($B35)+1)),"",$A35-WEEKDAY($A35,DATOS!$A$17)+(COLUMN(AL35)-COLUMN($B35)+1))</f>
      </c>
      <c r="AM35" s="82"/>
      <c r="AN35" s="235"/>
      <c r="AO35" s="235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</row>
    <row r="36" spans="1:80" s="76" customFormat="1" ht="15" customHeight="1">
      <c r="A36" s="70"/>
      <c r="B36" s="71">
        <f>IF(B35="","",IF(COUNTIF($B$7:$K$7,B35)+COUNTIF($B$8:$C$8,B35)+COUNTIF($B$9:$C$9,B35)+COUNTIF($B$10:$AG$10,B35)+COUNTIF($B$11:$O$11,B35),0,IF(AND(B35&gt;=$AH$5,B35&lt;=$AL$5),DATOS!$M$21,DATOS!$M$15)))</f>
        <v>0</v>
      </c>
      <c r="C36" s="72">
        <f>IF(C35="","",IF(COUNTIF($B$7:$K$7,C35)+COUNTIF($B$8:$C$8,C35)+COUNTIF($B$9:$C$9,C35)+COUNTIF($B$10:$AG$10,C35)+COUNTIF($B$11:$O$11,C35),0,IF(AND(C35&gt;=$AH$5,C35&lt;=$AL$5),DATOS!$N$21,DATOS!$N$15)))</f>
        <v>0.3333333333333333</v>
      </c>
      <c r="D36" s="72">
        <f>IF(D35="","",IF(COUNTIF($B$7:$K$7,D35)+COUNTIF($B$8:$C$8,D35)+COUNTIF($B$9:$C$9,D35)+COUNTIF($B$10:$AG$10,D35)+COUNTIF($B$11:$O$11,D35),0,IF(AND(D35&gt;=$AH$5,D35&lt;=$AL$5),DATOS!$O$21,DATOS!$O$15)))</f>
        <v>0.3333333333333333</v>
      </c>
      <c r="E36" s="72">
        <f>IF(E35="","",IF(COUNTIF($B$7:$K$7,E35)+COUNTIF($B$8:$C$8,E35)+COUNTIF($B$9:$C$9,E35)+COUNTIF($B$10:$AG$10,E35)+COUNTIF($B$11:$O$11,E35),0,IF(AND(E35&gt;=$AH$5,E35&lt;=$AL$5),DATOS!$P$21,DATOS!$P$15)))</f>
        <v>0.3333333333333333</v>
      </c>
      <c r="F36" s="72">
        <f>IF(F35="","",IF(COUNTIF($B$7:$K$7,F35)+COUNTIF($B$8:$C$8,F35)+COUNTIF($B$9:$C$9,F35)+COUNTIF($B$10:$AG$10,F35)+COUNTIF($B$11:$O$11,F35),0,IF(AND(F35&gt;=$AH$5,F35&lt;=$AL$5),DATOS!$Q$21,DATOS!$Q$15)))</f>
        <v>0.20833333333333334</v>
      </c>
      <c r="G36" s="72">
        <f>IF(G35="","",IF(COUNTIF($B$7:$K$7,G35)+COUNTIF($B$8:$C$8,G35)+COUNTIF($B$9:$C$9,G35)+COUNTIF($B$10:$AG$10,G35)+COUNTIF($B$11:$O$11,G35),0,IF(AND(G35&gt;=$AH$5,G35&lt;=$AL$5),DATOS!$R$21,DATOS!$R$15)))</f>
        <v>0</v>
      </c>
      <c r="H36" s="72">
        <f>IF(H35="","",IF(COUNTIF($B$7:$K$7,H35)+COUNTIF($B$8:$C$8,H35)+COUNTIF($B$9:$C$9,H35)+COUNTIF($B$10:$AG$10,H35)+COUNTIF($B$11:$O$11,H35),0,IF(AND(H35&gt;=$AH$5,H35&lt;=$AL$5),DATOS!$S$21,DATOS!$S$15)))</f>
        <v>0</v>
      </c>
      <c r="I36" s="71">
        <f>IF(I35="","",IF(COUNTIF($B$7:$K$7,I35)+COUNTIF($B$8:$C$8,I35)+COUNTIF($B$9:$C$9,I35)+COUNTIF($B$10:$AG$10,I35)+COUNTIF($B$11:$O$11,I35),0,IF(AND(I35&gt;=$AH$5,I35&lt;=$AL$5),DATOS!$M$21,DATOS!$M$15)))</f>
        <v>0.3333333333333333</v>
      </c>
      <c r="J36" s="72">
        <f>IF(J35="","",IF(COUNTIF($B$7:$K$7,J35)+COUNTIF($B$8:$C$8,J35)+COUNTIF($B$9:$C$9,J35)+COUNTIF($B$10:$AG$10,J35)+COUNTIF($B$11:$O$11,J35),0,IF(AND(J35&gt;=$AH$5,J35&lt;=$AL$5),DATOS!$N$21,DATOS!$N$15)))</f>
        <v>0.3333333333333333</v>
      </c>
      <c r="K36" s="72">
        <f>IF(K35="","",IF(COUNTIF($B$7:$K$7,K35)+COUNTIF($B$8:$C$8,K35)+COUNTIF($B$9:$C$9,K35)+COUNTIF($B$10:$AG$10,K35)+COUNTIF($B$11:$O$11,K35),0,IF(AND(K35&gt;=$AH$5,K35&lt;=$AL$5),DATOS!$O$21,DATOS!$O$15)))</f>
        <v>0.3333333333333333</v>
      </c>
      <c r="L36" s="72">
        <f>IF(L35="","",IF(COUNTIF($B$7:$K$7,L35)+COUNTIF($B$8:$C$8,L35)+COUNTIF($B$9:$C$9,L35)+COUNTIF($B$10:$AG$10,L35)+COUNTIF($B$11:$O$11,L35),0,IF(AND(L35&gt;=$AH$5,L35&lt;=$AL$5),DATOS!$P$21,DATOS!$P$15)))</f>
        <v>0.3333333333333333</v>
      </c>
      <c r="M36" s="72">
        <f>IF(M35="","",IF(COUNTIF($B$7:$K$7,M35)+COUNTIF($B$8:$C$8,M35)+COUNTIF($B$9:$C$9,M35)+COUNTIF($B$10:$AG$10,M35)+COUNTIF($B$11:$O$11,M35),0,IF(AND(M35&gt;=$AH$5,M35&lt;=$AL$5),DATOS!$Q$21,DATOS!$Q$15)))</f>
        <v>0.20833333333333334</v>
      </c>
      <c r="N36" s="72">
        <f>IF(N35="","",IF(COUNTIF($B$7:$K$7,N35)+COUNTIF($B$8:$C$8,N35)+COUNTIF($B$9:$C$9,N35)+COUNTIF($B$10:$AG$10,N35)+COUNTIF($B$11:$O$11,N35),0,IF(AND(N35&gt;=$AH$5,N35&lt;=$AL$5),DATOS!$R$21,DATOS!$R$15)))</f>
        <v>0</v>
      </c>
      <c r="O36" s="72">
        <f>IF(O35="","",IF(COUNTIF($B$7:$K$7,O35)+COUNTIF($B$8:$C$8,O35)+COUNTIF($B$9:$C$9,O35)+COUNTIF($B$10:$AG$10,O35)+COUNTIF($B$11:$O$11,O35),0,IF(AND(O35&gt;=$AH$5,O35&lt;=$AL$5),DATOS!$S$21,DATOS!$S$15)))</f>
        <v>0</v>
      </c>
      <c r="P36" s="71">
        <f>IF(P35="","",IF(COUNTIF($B$7:$K$7,P35)+COUNTIF($B$8:$C$8,P35)+COUNTIF($B$9:$C$9,P35)+COUNTIF($B$10:$AG$10,P35)+COUNTIF($B$11:$O$11,P35),0,IF(AND(P35&gt;=$AH$5,P35&lt;=$AL$5),DATOS!$M$21,DATOS!$M$15)))</f>
        <v>0.3333333333333333</v>
      </c>
      <c r="Q36" s="72">
        <f>IF(Q35="","",IF(COUNTIF($B$7:$K$7,Q35)+COUNTIF($B$8:$C$8,Q35)+COUNTIF($B$9:$C$9,Q35)+COUNTIF($B$10:$AG$10,Q35)+COUNTIF($B$11:$O$11,Q35),0,IF(AND(Q35&gt;=$AH$5,Q35&lt;=$AL$5),DATOS!$N$21,DATOS!$N$15)))</f>
        <v>0.3333333333333333</v>
      </c>
      <c r="R36" s="72">
        <f>IF(R35="","",IF(COUNTIF($B$7:$K$7,R35)+COUNTIF($B$8:$C$8,R35)+COUNTIF($B$9:$C$9,R35)+COUNTIF($B$10:$AG$10,R35)+COUNTIF($B$11:$O$11,R35),0,IF(AND(R35&gt;=$AH$5,R35&lt;=$AL$5),DATOS!$O$21,DATOS!$O$15)))</f>
        <v>0.3333333333333333</v>
      </c>
      <c r="S36" s="72">
        <f>IF(S35="","",IF(COUNTIF($B$7:$K$7,S35)+COUNTIF($B$8:$C$8,S35)+COUNTIF($B$9:$C$9,S35)+COUNTIF($B$10:$AG$10,S35)+COUNTIF($B$11:$O$11,S35),0,IF(AND(S35&gt;=$AH$5,S35&lt;=$AL$5),DATOS!$P$21,DATOS!$P$15)))</f>
        <v>0.3333333333333333</v>
      </c>
      <c r="T36" s="72">
        <f>IF(T35="","",IF(COUNTIF($B$7:$K$7,T35)+COUNTIF($B$8:$C$8,T35)+COUNTIF($B$9:$C$9,T35)+COUNTIF($B$10:$AG$10,T35)+COUNTIF($B$11:$O$11,T35),0,IF(AND(T35&gt;=$AH$5,T35&lt;=$AL$5),DATOS!$Q$21,DATOS!$Q$15)))</f>
        <v>0.20833333333333334</v>
      </c>
      <c r="U36" s="72">
        <f>IF(U35="","",IF(COUNTIF($B$7:$K$7,U35)+COUNTIF($B$8:$C$8,U35)+COUNTIF($B$9:$C$9,U35)+COUNTIF($B$10:$AG$10,U35)+COUNTIF($B$11:$O$11,U35),0,IF(AND(U35&gt;=$AH$5,U35&lt;=$AL$5),DATOS!$R$21,DATOS!$R$15)))</f>
        <v>0</v>
      </c>
      <c r="V36" s="72">
        <f>IF(V35="","",IF(COUNTIF($B$7:$K$7,V35)+COUNTIF($B$8:$C$8,V35)+COUNTIF($B$9:$C$9,V35)+COUNTIF($B$10:$AG$10,V35)+COUNTIF($B$11:$O$11,V35),0,IF(AND(V35&gt;=$AH$5,V35&lt;=$AL$5),DATOS!$S$21,DATOS!$S$15)))</f>
        <v>0</v>
      </c>
      <c r="W36" s="71">
        <f>IF(W35="","",IF(COUNTIF($B$7:$K$7,W35)+COUNTIF($B$8:$C$8,W35)+COUNTIF($B$9:$C$9,W35)+COUNTIF($B$10:$AG$10,W35)+COUNTIF($B$11:$O$11,W35),0,IF(AND(W35&gt;=$AH$5,W35&lt;=$AL$5),DATOS!$M$21,DATOS!$M$15)))</f>
        <v>0.3333333333333333</v>
      </c>
      <c r="X36" s="72">
        <f>IF(X35="","",IF(COUNTIF($B$7:$K$7,X35)+COUNTIF($B$8:$C$8,X35)+COUNTIF($B$9:$C$9,X35)+COUNTIF($B$10:$AG$10,X35)+COUNTIF($B$11:$O$11,X35),0,IF(AND(X35&gt;=$AH$5,X35&lt;=$AL$5),DATOS!$N$21,DATOS!$N$15)))</f>
        <v>0.3333333333333333</v>
      </c>
      <c r="Y36" s="72">
        <f>IF(Y35="","",IF(COUNTIF($B$7:$K$7,Y35)+COUNTIF($B$8:$C$8,Y35)+COUNTIF($B$9:$C$9,Y35)+COUNTIF($B$10:$AG$10,Y35)+COUNTIF($B$11:$O$11,Y35),0,IF(AND(Y35&gt;=$AH$5,Y35&lt;=$AL$5),DATOS!$O$21,DATOS!$O$15)))</f>
        <v>0.3333333333333333</v>
      </c>
      <c r="Z36" s="72">
        <f>IF(Z35="","",IF(COUNTIF($B$7:$K$7,Z35)+COUNTIF($B$8:$C$8,Z35)+COUNTIF($B$9:$C$9,Z35)+COUNTIF($B$10:$AG$10,Z35)+COUNTIF($B$11:$O$11,Z35),0,IF(AND(Z35&gt;=$AH$5,Z35&lt;=$AL$5),DATOS!$P$21,DATOS!$P$15)))</f>
        <v>0.3333333333333333</v>
      </c>
      <c r="AA36" s="72">
        <f>IF(AA35="","",IF(COUNTIF($B$7:$K$7,AA35)+COUNTIF($B$8:$C$8,AA35)+COUNTIF($B$9:$C$9,AA35)+COUNTIF($B$10:$AG$10,AA35)+COUNTIF($B$11:$O$11,AA35),0,IF(AND(AA35&gt;=$AH$5,AA35&lt;=$AL$5),DATOS!$Q$21,DATOS!$Q$15)))</f>
        <v>0.20833333333333334</v>
      </c>
      <c r="AB36" s="72">
        <f>IF(AB35="","",IF(COUNTIF($B$7:$K$7,AB35)+COUNTIF($B$8:$C$8,AB35)+COUNTIF($B$9:$C$9,AB35)+COUNTIF($B$10:$AG$10,AB35)+COUNTIF($B$11:$O$11,AB35),0,IF(AND(AB35&gt;=$AH$5,AB35&lt;=$AL$5),DATOS!$R$21,DATOS!$R$15)))</f>
        <v>0</v>
      </c>
      <c r="AC36" s="72">
        <f>IF(AC35="","",IF(COUNTIF($B$7:$K$7,AC35)+COUNTIF($B$8:$C$8,AC35)+COUNTIF($B$9:$C$9,AC35)+COUNTIF($B$10:$AG$10,AC35)+COUNTIF($B$11:$O$11,AC35),0,IF(AND(AC35&gt;=$AH$5,AC35&lt;=$AL$5),DATOS!$S$21,DATOS!$S$15)))</f>
        <v>0</v>
      </c>
      <c r="AD36" s="71">
        <f>IF(AD35="","",IF(COUNTIF($B$7:$K$7,AD35)+COUNTIF($B$8:$C$8,AD35)+COUNTIF($B$9:$C$9,AD35)+COUNTIF($B$10:$AG$10,AD35)+COUNTIF($B$11:$O$11,AD35),0,IF(AND(AD35&gt;=$AH$5,AD35&lt;=$AL$5),DATOS!$M$21,DATOS!$M$15)))</f>
        <v>0.3333333333333333</v>
      </c>
      <c r="AE36" s="72">
        <f>IF(AE35="","",IF(COUNTIF($B$7:$K$7,AE35)+COUNTIF($B$8:$C$8,AE35)+COUNTIF($B$9:$C$9,AE35)+COUNTIF($B$10:$AG$10,AE35)+COUNTIF($B$11:$O$11,AE35),0,IF(AND(AE35&gt;=$AH$5,AE35&lt;=$AL$5),DATOS!$N$21,DATOS!$N$15)))</f>
        <v>0.3333333333333333</v>
      </c>
      <c r="AF36" s="72">
        <f>IF(AF35="","",IF(COUNTIF($B$7:$K$7,AF35)+COUNTIF($B$8:$C$8,AF35)+COUNTIF($B$9:$C$9,AF35)+COUNTIF($B$10:$AG$10,AF35)+COUNTIF($B$11:$O$11,AF35),0,IF(AND(AF35&gt;=$AH$5,AF35&lt;=$AL$5),DATOS!$O$21,DATOS!$O$15)))</f>
      </c>
      <c r="AG36" s="72">
        <f>IF(AG35="","",IF(COUNTIF($B$7:$K$7,AG35)+COUNTIF($B$8:$C$8,AG35)+COUNTIF($B$9:$C$9,AG35)+COUNTIF($B$10:$AG$10,AG35)+COUNTIF($B$11:$O$11,AG35),0,IF(AND(AG35&gt;=$AH$5,AG35&lt;=$AL$5),DATOS!$P$21,DATOS!$P$15)))</f>
      </c>
      <c r="AH36" s="72">
        <f>IF(AH35="","",IF(COUNTIF($B$7:$K$7,AH35)+COUNTIF($B$8:$C$8,AH35)+COUNTIF($B$9:$C$9,AH35)+COUNTIF($B$10:$AG$10,AH35)+COUNTIF($B$11:$O$11,AH35),0,IF(AND(AH35&gt;=$AH$5,AH35&lt;=$AL$5),DATOS!$Q$21,DATOS!$Q$15)))</f>
      </c>
      <c r="AI36" s="72">
        <f>IF(AI35="","",IF(COUNTIF($B$7:$K$7,AI35)+COUNTIF($B$8:$C$8,AI35)+COUNTIF($B$9:$C$9,AI35)+COUNTIF($B$10:$AG$10,AI35)+COUNTIF($B$11:$O$11,AI35),0,IF(AND(AI35&gt;=$AH$5,AI35&lt;=$AL$5),DATOS!$R$21,DATOS!$R$15)))</f>
      </c>
      <c r="AJ36" s="72">
        <f>IF(AJ35="","",IF(COUNTIF($B$7:$K$7,AJ35)+COUNTIF($B$8:$C$8,AJ35)+COUNTIF($B$9:$C$9,AJ35)+COUNTIF($B$10:$AG$10,AJ35)+COUNTIF($B$11:$O$11,AJ35),0,IF(AND(AJ35&gt;=$AH$5,AJ35&lt;=$AL$5),DATOS!$S$21,DATOS!$S$15)))</f>
      </c>
      <c r="AK36" s="71">
        <f>IF(AK35="","",IF(COUNTIF($B$7:$K$7,AK35)+COUNTIF($B$8:$C$8,AK35)+COUNTIF($B$9:$C$9,AK35)+COUNTIF($B$10:$AG$10,AK35)+COUNTIF($B$11:$O$11,AK35),0,IF(AND(AK35&gt;=$AH$5,AK35&lt;=$AL$5),DATOS!$M$21,DATOS!$M$15)))</f>
      </c>
      <c r="AL36" s="72">
        <f>IF(AL35="","",IF(COUNTIF($B$7:$K$7,AL35)+COUNTIF($B$8:$C$8,AL35)+COUNTIF($B$9:$C$9,AL35)+COUNTIF($B$10:$AG$10,AL35)+COUNTIF($B$11:$O$11,AL35),0,IF(AND(AL35&gt;=$AH$5,AL35&lt;=$AL$5),DATOS!$N$21,DATOS!$N$15)))</f>
      </c>
      <c r="AM36" s="73">
        <f>COUNTIF(B36:AL36,"&gt;0")</f>
        <v>21</v>
      </c>
      <c r="AN36" s="178">
        <f>SUM(B36:AL36)</f>
        <v>6.499999999999998</v>
      </c>
      <c r="AO36" s="74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</row>
    <row r="37" spans="1:80" s="63" customFormat="1" ht="15.75">
      <c r="A37" s="64">
        <f>DATE(YEAR(A35+35),MONTH(A35+35),1)</f>
        <v>40513</v>
      </c>
      <c r="B37" s="65">
        <f>IF(MONTH($A37)&lt;&gt;MONTH($A37-WEEKDAY($A37,DATOS!$A$17)+(COLUMN(B37)-COLUMN($B37)+1)),"",$A37-WEEKDAY($A37,DATOS!$A$17)+(COLUMN(B37)-COLUMN($B37)+1))</f>
      </c>
      <c r="C37" s="66">
        <f>IF(MONTH($A37)&lt;&gt;MONTH($A37-WEEKDAY($A37,DATOS!$A$17)+(COLUMN(C37)-COLUMN($B37)+1)),"",$A37-WEEKDAY($A37,DATOS!$A$17)+(COLUMN(C37)-COLUMN($B37)+1))</f>
      </c>
      <c r="D37" s="66">
        <f>IF(MONTH($A37)&lt;&gt;MONTH($A37-WEEKDAY($A37,DATOS!$A$17)+(COLUMN(D37)-COLUMN($B37)+1)),"",$A37-WEEKDAY($A37,DATOS!$A$17)+(COLUMN(D37)-COLUMN($B37)+1))</f>
        <v>40513</v>
      </c>
      <c r="E37" s="66">
        <f>IF(MONTH($A37)&lt;&gt;MONTH($A37-WEEKDAY($A37,DATOS!$A$17)+(COLUMN(E37)-COLUMN($B37)+1)),"",$A37-WEEKDAY($A37,DATOS!$A$17)+(COLUMN(E37)-COLUMN($B37)+1))</f>
        <v>40514</v>
      </c>
      <c r="F37" s="66">
        <f>IF(MONTH($A37)&lt;&gt;MONTH($A37-WEEKDAY($A37,DATOS!$A$17)+(COLUMN(F37)-COLUMN($B37)+1)),"",$A37-WEEKDAY($A37,DATOS!$A$17)+(COLUMN(F37)-COLUMN($B37)+1))</f>
        <v>40515</v>
      </c>
      <c r="G37" s="66">
        <f>IF(MONTH($A37)&lt;&gt;MONTH($A37-WEEKDAY($A37,DATOS!$A$17)+(COLUMN(G37)-COLUMN($B37)+1)),"",$A37-WEEKDAY($A37,DATOS!$A$17)+(COLUMN(G37)-COLUMN($B37)+1))</f>
        <v>40516</v>
      </c>
      <c r="H37" s="66">
        <f>IF(MONTH($A37)&lt;&gt;MONTH($A37-WEEKDAY($A37,DATOS!$A$17)+(COLUMN(H37)-COLUMN($B37)+1)),"",$A37-WEEKDAY($A37,DATOS!$A$17)+(COLUMN(H37)-COLUMN($B37)+1))</f>
        <v>40517</v>
      </c>
      <c r="I37" s="65">
        <f>IF(MONTH($A37)&lt;&gt;MONTH($A37-WEEKDAY($A37,DATOS!$A$17)+(COLUMN(I37)-COLUMN($B37)+1)),"",$A37-WEEKDAY($A37,DATOS!$A$17)+(COLUMN(I37)-COLUMN($B37)+1))</f>
        <v>40518</v>
      </c>
      <c r="J37" s="66">
        <f>IF(MONTH($A37)&lt;&gt;MONTH($A37-WEEKDAY($A37,DATOS!$A$17)+(COLUMN(J37)-COLUMN($B37)+1)),"",$A37-WEEKDAY($A37,DATOS!$A$17)+(COLUMN(J37)-COLUMN($B37)+1))</f>
        <v>40519</v>
      </c>
      <c r="K37" s="66">
        <f>IF(MONTH($A37)&lt;&gt;MONTH($A37-WEEKDAY($A37,DATOS!$A$17)+(COLUMN(K37)-COLUMN($B37)+1)),"",$A37-WEEKDAY($A37,DATOS!$A$17)+(COLUMN(K37)-COLUMN($B37)+1))</f>
        <v>40520</v>
      </c>
      <c r="L37" s="66">
        <f>IF(MONTH($A37)&lt;&gt;MONTH($A37-WEEKDAY($A37,DATOS!$A$17)+(COLUMN(L37)-COLUMN($B37)+1)),"",$A37-WEEKDAY($A37,DATOS!$A$17)+(COLUMN(L37)-COLUMN($B37)+1))</f>
        <v>40521</v>
      </c>
      <c r="M37" s="66">
        <f>IF(MONTH($A37)&lt;&gt;MONTH($A37-WEEKDAY($A37,DATOS!$A$17)+(COLUMN(M37)-COLUMN($B37)+1)),"",$A37-WEEKDAY($A37,DATOS!$A$17)+(COLUMN(M37)-COLUMN($B37)+1))</f>
        <v>40522</v>
      </c>
      <c r="N37" s="66">
        <f>IF(MONTH($A37)&lt;&gt;MONTH($A37-WEEKDAY($A37,DATOS!$A$17)+(COLUMN(N37)-COLUMN($B37)+1)),"",$A37-WEEKDAY($A37,DATOS!$A$17)+(COLUMN(N37)-COLUMN($B37)+1))</f>
        <v>40523</v>
      </c>
      <c r="O37" s="66">
        <f>IF(MONTH($A37)&lt;&gt;MONTH($A37-WEEKDAY($A37,DATOS!$A$17)+(COLUMN(O37)-COLUMN($B37)+1)),"",$A37-WEEKDAY($A37,DATOS!$A$17)+(COLUMN(O37)-COLUMN($B37)+1))</f>
        <v>40524</v>
      </c>
      <c r="P37" s="65">
        <f>IF(MONTH($A37)&lt;&gt;MONTH($A37-WEEKDAY($A37,DATOS!$A$17)+(COLUMN(P37)-COLUMN($B37)+1)),"",$A37-WEEKDAY($A37,DATOS!$A$17)+(COLUMN(P37)-COLUMN($B37)+1))</f>
        <v>40525</v>
      </c>
      <c r="Q37" s="66">
        <f>IF(MONTH($A37)&lt;&gt;MONTH($A37-WEEKDAY($A37,DATOS!$A$17)+(COLUMN(Q37)-COLUMN($B37)+1)),"",$A37-WEEKDAY($A37,DATOS!$A$17)+(COLUMN(Q37)-COLUMN($B37)+1))</f>
        <v>40526</v>
      </c>
      <c r="R37" s="66">
        <f>IF(MONTH($A37)&lt;&gt;MONTH($A37-WEEKDAY($A37,DATOS!$A$17)+(COLUMN(R37)-COLUMN($B37)+1)),"",$A37-WEEKDAY($A37,DATOS!$A$17)+(COLUMN(R37)-COLUMN($B37)+1))</f>
        <v>40527</v>
      </c>
      <c r="S37" s="66">
        <f>IF(MONTH($A37)&lt;&gt;MONTH($A37-WEEKDAY($A37,DATOS!$A$17)+(COLUMN(S37)-COLUMN($B37)+1)),"",$A37-WEEKDAY($A37,DATOS!$A$17)+(COLUMN(S37)-COLUMN($B37)+1))</f>
        <v>40528</v>
      </c>
      <c r="T37" s="66">
        <f>IF(MONTH($A37)&lt;&gt;MONTH($A37-WEEKDAY($A37,DATOS!$A$17)+(COLUMN(T37)-COLUMN($B37)+1)),"",$A37-WEEKDAY($A37,DATOS!$A$17)+(COLUMN(T37)-COLUMN($B37)+1))</f>
        <v>40529</v>
      </c>
      <c r="U37" s="66">
        <f>IF(MONTH($A37)&lt;&gt;MONTH($A37-WEEKDAY($A37,DATOS!$A$17)+(COLUMN(U37)-COLUMN($B37)+1)),"",$A37-WEEKDAY($A37,DATOS!$A$17)+(COLUMN(U37)-COLUMN($B37)+1))</f>
        <v>40530</v>
      </c>
      <c r="V37" s="66">
        <f>IF(MONTH($A37)&lt;&gt;MONTH($A37-WEEKDAY($A37,DATOS!$A$17)+(COLUMN(V37)-COLUMN($B37)+1)),"",$A37-WEEKDAY($A37,DATOS!$A$17)+(COLUMN(V37)-COLUMN($B37)+1))</f>
        <v>40531</v>
      </c>
      <c r="W37" s="65">
        <f>IF(MONTH($A37)&lt;&gt;MONTH($A37-WEEKDAY($A37,DATOS!$A$17)+(COLUMN(W37)-COLUMN($B37)+1)),"",$A37-WEEKDAY($A37,DATOS!$A$17)+(COLUMN(W37)-COLUMN($B37)+1))</f>
        <v>40532</v>
      </c>
      <c r="X37" s="66">
        <f>IF(MONTH($A37)&lt;&gt;MONTH($A37-WEEKDAY($A37,DATOS!$A$17)+(COLUMN(X37)-COLUMN($B37)+1)),"",$A37-WEEKDAY($A37,DATOS!$A$17)+(COLUMN(X37)-COLUMN($B37)+1))</f>
        <v>40533</v>
      </c>
      <c r="Y37" s="66">
        <f>IF(MONTH($A37)&lt;&gt;MONTH($A37-WEEKDAY($A37,DATOS!$A$17)+(COLUMN(Y37)-COLUMN($B37)+1)),"",$A37-WEEKDAY($A37,DATOS!$A$17)+(COLUMN(Y37)-COLUMN($B37)+1))</f>
        <v>40534</v>
      </c>
      <c r="Z37" s="66">
        <f>IF(MONTH($A37)&lt;&gt;MONTH($A37-WEEKDAY($A37,DATOS!$A$17)+(COLUMN(Z37)-COLUMN($B37)+1)),"",$A37-WEEKDAY($A37,DATOS!$A$17)+(COLUMN(Z37)-COLUMN($B37)+1))</f>
        <v>40535</v>
      </c>
      <c r="AA37" s="66">
        <f>IF(MONTH($A37)&lt;&gt;MONTH($A37-WEEKDAY($A37,DATOS!$A$17)+(COLUMN(AA37)-COLUMN($B37)+1)),"",$A37-WEEKDAY($A37,DATOS!$A$17)+(COLUMN(AA37)-COLUMN($B37)+1))</f>
        <v>40536</v>
      </c>
      <c r="AB37" s="66">
        <f>IF(MONTH($A37)&lt;&gt;MONTH($A37-WEEKDAY($A37,DATOS!$A$17)+(COLUMN(AB37)-COLUMN($B37)+1)),"",$A37-WEEKDAY($A37,DATOS!$A$17)+(COLUMN(AB37)-COLUMN($B37)+1))</f>
        <v>40537</v>
      </c>
      <c r="AC37" s="66">
        <f>IF(MONTH($A37)&lt;&gt;MONTH($A37-WEEKDAY($A37,DATOS!$A$17)+(COLUMN(AC37)-COLUMN($B37)+1)),"",$A37-WEEKDAY($A37,DATOS!$A$17)+(COLUMN(AC37)-COLUMN($B37)+1))</f>
        <v>40538</v>
      </c>
      <c r="AD37" s="65">
        <f>IF(MONTH($A37)&lt;&gt;MONTH($A37-WEEKDAY($A37,DATOS!$A$17)+(COLUMN(AD37)-COLUMN($B37)+1)),"",$A37-WEEKDAY($A37,DATOS!$A$17)+(COLUMN(AD37)-COLUMN($B37)+1))</f>
        <v>40539</v>
      </c>
      <c r="AE37" s="66">
        <f>IF(MONTH($A37)&lt;&gt;MONTH($A37-WEEKDAY($A37,DATOS!$A$17)+(COLUMN(AE37)-COLUMN($B37)+1)),"",$A37-WEEKDAY($A37,DATOS!$A$17)+(COLUMN(AE37)-COLUMN($B37)+1))</f>
        <v>40540</v>
      </c>
      <c r="AF37" s="66">
        <f>IF(MONTH($A37)&lt;&gt;MONTH($A37-WEEKDAY($A37,DATOS!$A$17)+(COLUMN(AF37)-COLUMN($B37)+1)),"",$A37-WEEKDAY($A37,DATOS!$A$17)+(COLUMN(AF37)-COLUMN($B37)+1))</f>
        <v>40541</v>
      </c>
      <c r="AG37" s="66">
        <f>IF(MONTH($A37)&lt;&gt;MONTH($A37-WEEKDAY($A37,DATOS!$A$17)+(COLUMN(AG37)-COLUMN($B37)+1)),"",$A37-WEEKDAY($A37,DATOS!$A$17)+(COLUMN(AG37)-COLUMN($B37)+1))</f>
        <v>40542</v>
      </c>
      <c r="AH37" s="66">
        <f>IF(MONTH($A37)&lt;&gt;MONTH($A37-WEEKDAY($A37,DATOS!$A$17)+(COLUMN(AH37)-COLUMN($B37)+1)),"",$A37-WEEKDAY($A37,DATOS!$A$17)+(COLUMN(AH37)-COLUMN($B37)+1))</f>
        <v>40543</v>
      </c>
      <c r="AI37" s="66">
        <f>IF(MONTH($A37)&lt;&gt;MONTH($A37-WEEKDAY($A37,DATOS!$A$17)+(COLUMN(AI37)-COLUMN($B37)+1)),"",$A37-WEEKDAY($A37,DATOS!$A$17)+(COLUMN(AI37)-COLUMN($B37)+1))</f>
      </c>
      <c r="AJ37" s="66">
        <f>IF(MONTH($A37)&lt;&gt;MONTH($A37-WEEKDAY($A37,DATOS!$A$17)+(COLUMN(AJ37)-COLUMN($B37)+1)),"",$A37-WEEKDAY($A37,DATOS!$A$17)+(COLUMN(AJ37)-COLUMN($B37)+1))</f>
      </c>
      <c r="AK37" s="65">
        <f>IF(MONTH($A37)&lt;&gt;MONTH($A37-WEEKDAY($A37,DATOS!$A$17)+(COLUMN(AK37)-COLUMN($B37)+1)),"",$A37-WEEKDAY($A37,DATOS!$A$17)+(COLUMN(AK37)-COLUMN($B37)+1))</f>
      </c>
      <c r="AL37" s="67">
        <f>IF(MONTH($A37)&lt;&gt;MONTH($A37-WEEKDAY($A37,DATOS!$A$17)+(COLUMN(AL37)-COLUMN($B37)+1)),"",$A37-WEEKDAY($A37,DATOS!$A$17)+(COLUMN(AL37)-COLUMN($B37)+1))</f>
      </c>
      <c r="AM37" s="77"/>
      <c r="AN37" s="78"/>
      <c r="AO37" s="80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</row>
    <row r="38" spans="1:80" s="76" customFormat="1" ht="15" customHeight="1">
      <c r="A38" s="70"/>
      <c r="B38" s="71">
        <f>IF(B37="","",IF(COUNTIF($B$7:$K$7,B37)+COUNTIF($B$8:$C$8,B37)+COUNTIF($B$9:$C$9,B37)+COUNTIF($B$10:$AG$10,B37)+COUNTIF($B$11:$O$11,B37),0,IF(AND(B37&gt;=$AH$5,B37&lt;=$AL$5),DATOS!$M$21,DATOS!$M$15)))</f>
      </c>
      <c r="C38" s="72">
        <f>IF(C37="","",IF(COUNTIF($B$7:$K$7,C37)+COUNTIF($B$8:$C$8,C37)+COUNTIF($B$9:$C$9,C37)+COUNTIF($B$10:$AG$10,C37)+COUNTIF($B$11:$O$11,C37),0,IF(AND(C37&gt;=$AH$5,C37&lt;=$AL$5),DATOS!$N$21,DATOS!$N$15)))</f>
      </c>
      <c r="D38" s="72">
        <f>IF(D37="","",IF(COUNTIF($B$7:$K$7,D37)+COUNTIF($B$8:$C$8,D37)+COUNTIF($B$9:$C$9,D37)+COUNTIF($B$10:$AG$10,D37)+COUNTIF($B$11:$O$11,D37),0,IF(AND(D37&gt;=$AH$5,D37&lt;=$AL$5),DATOS!$O$21,DATOS!$O$15)))</f>
        <v>0.3333333333333333</v>
      </c>
      <c r="E38" s="72">
        <f>IF(E37="","",IF(COUNTIF($B$7:$K$7,E37)+COUNTIF($B$8:$C$8,E37)+COUNTIF($B$9:$C$9,E37)+COUNTIF($B$10:$AG$10,E37)+COUNTIF($B$11:$O$11,E37),0,IF(AND(E37&gt;=$AH$5,E37&lt;=$AL$5),DATOS!$P$21,DATOS!$P$15)))</f>
        <v>0.3333333333333333</v>
      </c>
      <c r="F38" s="72">
        <f>IF(F37="","",IF(COUNTIF($B$7:$K$7,F37)+COUNTIF($B$8:$C$8,F37)+COUNTIF($B$9:$C$9,F37)+COUNTIF($B$10:$AG$10,F37)+COUNTIF($B$11:$O$11,F37),0,IF(AND(F37&gt;=$AH$5,F37&lt;=$AL$5),DATOS!$Q$21,DATOS!$Q$15)))</f>
        <v>0.20833333333333334</v>
      </c>
      <c r="G38" s="72">
        <f>IF(G37="","",IF(COUNTIF($B$7:$K$7,G37)+COUNTIF($B$8:$C$8,G37)+COUNTIF($B$9:$C$9,G37)+COUNTIF($B$10:$AG$10,G37)+COUNTIF($B$11:$O$11,G37),0,IF(AND(G37&gt;=$AH$5,G37&lt;=$AL$5),DATOS!$R$21,DATOS!$R$15)))</f>
        <v>0</v>
      </c>
      <c r="H38" s="72">
        <f>IF(H37="","",IF(COUNTIF($B$7:$K$7,H37)+COUNTIF($B$8:$C$8,H37)+COUNTIF($B$9:$C$9,H37)+COUNTIF($B$10:$AG$10,H37)+COUNTIF($B$11:$O$11,H37),0,IF(AND(H37&gt;=$AH$5,H37&lt;=$AL$5),DATOS!$S$21,DATOS!$S$15)))</f>
        <v>0</v>
      </c>
      <c r="I38" s="71">
        <f>IF(I37="","",IF(COUNTIF($B$7:$K$7,I37)+COUNTIF($B$8:$C$8,I37)+COUNTIF($B$9:$C$9,I37)+COUNTIF($B$10:$AG$10,I37)+COUNTIF($B$11:$O$11,I37),0,IF(AND(I37&gt;=$AH$5,I37&lt;=$AL$5),DATOS!$M$21,DATOS!$M$15)))</f>
        <v>0</v>
      </c>
      <c r="J38" s="72">
        <f>IF(J37="","",IF(COUNTIF($B$7:$K$7,J37)+COUNTIF($B$8:$C$8,J37)+COUNTIF($B$9:$C$9,J37)+COUNTIF($B$10:$AG$10,J37)+COUNTIF($B$11:$O$11,J37),0,IF(AND(J37&gt;=$AH$5,J37&lt;=$AL$5),DATOS!$N$21,DATOS!$N$15)))</f>
        <v>0.3333333333333333</v>
      </c>
      <c r="K38" s="72">
        <f>IF(K37="","",IF(COUNTIF($B$7:$K$7,K37)+COUNTIF($B$8:$C$8,K37)+COUNTIF($B$9:$C$9,K37)+COUNTIF($B$10:$AG$10,K37)+COUNTIF($B$11:$O$11,K37),0,IF(AND(K37&gt;=$AH$5,K37&lt;=$AL$5),DATOS!$O$21,DATOS!$O$15)))</f>
        <v>0</v>
      </c>
      <c r="L38" s="72">
        <f>IF(L37="","",IF(COUNTIF($B$7:$K$7,L37)+COUNTIF($B$8:$C$8,L37)+COUNTIF($B$9:$C$9,L37)+COUNTIF($B$10:$AG$10,L37)+COUNTIF($B$11:$O$11,L37),0,IF(AND(L37&gt;=$AH$5,L37&lt;=$AL$5),DATOS!$P$21,DATOS!$P$15)))</f>
        <v>0.3333333333333333</v>
      </c>
      <c r="M38" s="72">
        <f>IF(M37="","",IF(COUNTIF($B$7:$K$7,M37)+COUNTIF($B$8:$C$8,M37)+COUNTIF($B$9:$C$9,M37)+COUNTIF($B$10:$AG$10,M37)+COUNTIF($B$11:$O$11,M37),0,IF(AND(M37&gt;=$AH$5,M37&lt;=$AL$5),DATOS!$Q$21,DATOS!$Q$15)))</f>
        <v>0.20833333333333334</v>
      </c>
      <c r="N38" s="72">
        <f>IF(N37="","",IF(COUNTIF($B$7:$K$7,N37)+COUNTIF($B$8:$C$8,N37)+COUNTIF($B$9:$C$9,N37)+COUNTIF($B$10:$AG$10,N37)+COUNTIF($B$11:$O$11,N37),0,IF(AND(N37&gt;=$AH$5,N37&lt;=$AL$5),DATOS!$R$21,DATOS!$R$15)))</f>
        <v>0</v>
      </c>
      <c r="O38" s="72">
        <f>IF(O37="","",IF(COUNTIF($B$7:$K$7,O37)+COUNTIF($B$8:$C$8,O37)+COUNTIF($B$9:$C$9,O37)+COUNTIF($B$10:$AG$10,O37)+COUNTIF($B$11:$O$11,O37),0,IF(AND(O37&gt;=$AH$5,O37&lt;=$AL$5),DATOS!$S$21,DATOS!$S$15)))</f>
        <v>0</v>
      </c>
      <c r="P38" s="71">
        <f>IF(P37="","",IF(COUNTIF($B$7:$K$7,P37)+COUNTIF($B$8:$C$8,P37)+COUNTIF($B$9:$C$9,P37)+COUNTIF($B$10:$AG$10,P37)+COUNTIF($B$11:$O$11,P37),0,IF(AND(P37&gt;=$AH$5,P37&lt;=$AL$5),DATOS!$M$21,DATOS!$M$15)))</f>
        <v>0.3333333333333333</v>
      </c>
      <c r="Q38" s="72">
        <f>IF(Q37="","",IF(COUNTIF($B$7:$K$7,Q37)+COUNTIF($B$8:$C$8,Q37)+COUNTIF($B$9:$C$9,Q37)+COUNTIF($B$10:$AG$10,Q37)+COUNTIF($B$11:$O$11,Q37),0,IF(AND(Q37&gt;=$AH$5,Q37&lt;=$AL$5),DATOS!$N$21,DATOS!$N$15)))</f>
        <v>0.3333333333333333</v>
      </c>
      <c r="R38" s="72">
        <f>IF(R37="","",IF(COUNTIF($B$7:$K$7,R37)+COUNTIF($B$8:$C$8,R37)+COUNTIF($B$9:$C$9,R37)+COUNTIF($B$10:$AG$10,R37)+COUNTIF($B$11:$O$11,R37),0,IF(AND(R37&gt;=$AH$5,R37&lt;=$AL$5),DATOS!$O$21,DATOS!$O$15)))</f>
        <v>0.3333333333333333</v>
      </c>
      <c r="S38" s="72">
        <f>IF(S37="","",IF(COUNTIF($B$7:$K$7,S37)+COUNTIF($B$8:$C$8,S37)+COUNTIF($B$9:$C$9,S37)+COUNTIF($B$10:$AG$10,S37)+COUNTIF($B$11:$O$11,S37),0,IF(AND(S37&gt;=$AH$5,S37&lt;=$AL$5),DATOS!$P$21,DATOS!$P$15)))</f>
        <v>0.3333333333333333</v>
      </c>
      <c r="T38" s="72">
        <f>IF(T37="","",IF(COUNTIF($B$7:$K$7,T37)+COUNTIF($B$8:$C$8,T37)+COUNTIF($B$9:$C$9,T37)+COUNTIF($B$10:$AG$10,T37)+COUNTIF($B$11:$O$11,T37),0,IF(AND(T37&gt;=$AH$5,T37&lt;=$AL$5),DATOS!$Q$21,DATOS!$Q$15)))</f>
        <v>0.20833333333333334</v>
      </c>
      <c r="U38" s="72">
        <f>IF(U37="","",IF(COUNTIF($B$7:$K$7,U37)+COUNTIF($B$8:$C$8,U37)+COUNTIF($B$9:$C$9,U37)+COUNTIF($B$10:$AG$10,U37)+COUNTIF($B$11:$O$11,U37),0,IF(AND(U37&gt;=$AH$5,U37&lt;=$AL$5),DATOS!$R$21,DATOS!$R$15)))</f>
        <v>0</v>
      </c>
      <c r="V38" s="72">
        <f>IF(V37="","",IF(COUNTIF($B$7:$K$7,V37)+COUNTIF($B$8:$C$8,V37)+COUNTIF($B$9:$C$9,V37)+COUNTIF($B$10:$AG$10,V37)+COUNTIF($B$11:$O$11,V37),0,IF(AND(V37&gt;=$AH$5,V37&lt;=$AL$5),DATOS!$S$21,DATOS!$S$15)))</f>
        <v>0</v>
      </c>
      <c r="W38" s="71">
        <f>IF(W37="","",IF(COUNTIF($B$7:$K$7,W37)+COUNTIF($B$8:$C$8,W37)+COUNTIF($B$9:$C$9,W37)+COUNTIF($B$10:$AG$10,W37)+COUNTIF($B$11:$O$11,W37),0,IF(AND(W37&gt;=$AH$5,W37&lt;=$AL$5),DATOS!$M$21,DATOS!$M$15)))</f>
        <v>0.3333333333333333</v>
      </c>
      <c r="X38" s="72">
        <f>IF(X37="","",IF(COUNTIF($B$7:$K$7,X37)+COUNTIF($B$8:$C$8,X37)+COUNTIF($B$9:$C$9,X37)+COUNTIF($B$10:$AG$10,X37)+COUNTIF($B$11:$O$11,X37),0,IF(AND(X37&gt;=$AH$5,X37&lt;=$AL$5),DATOS!$N$21,DATOS!$N$15)))</f>
        <v>0.3333333333333333</v>
      </c>
      <c r="Y38" s="72">
        <f>IF(Y37="","",IF(COUNTIF($B$7:$K$7,Y37)+COUNTIF($B$8:$C$8,Y37)+COUNTIF($B$9:$C$9,Y37)+COUNTIF($B$10:$AG$10,Y37)+COUNTIF($B$11:$O$11,Y37),0,IF(AND(Y37&gt;=$AH$5,Y37&lt;=$AL$5),DATOS!$O$21,DATOS!$O$15)))</f>
        <v>0.3333333333333333</v>
      </c>
      <c r="Z38" s="72">
        <f>IF(Z37="","",IF(COUNTIF($B$7:$K$7,Z37)+COUNTIF($B$8:$C$8,Z37)+COUNTIF($B$9:$C$9,Z37)+COUNTIF($B$10:$AG$10,Z37)+COUNTIF($B$11:$O$11,Z37),0,IF(AND(Z37&gt;=$AH$5,Z37&lt;=$AL$5),DATOS!$P$21,DATOS!$P$15)))</f>
        <v>0.3333333333333333</v>
      </c>
      <c r="AA38" s="72">
        <f>IF(AA37="","",IF(COUNTIF($B$7:$K$7,AA37)+COUNTIF($B$8:$C$8,AA37)+COUNTIF($B$9:$C$9,AA37)+COUNTIF($B$10:$AG$10,AA37)+COUNTIF($B$11:$O$11,AA37),0,IF(AND(AA37&gt;=$AH$5,AA37&lt;=$AL$5),DATOS!$Q$21,DATOS!$Q$15)))</f>
        <v>0.20833333333333334</v>
      </c>
      <c r="AB38" s="72">
        <f>IF(AB37="","",IF(COUNTIF($B$7:$K$7,AB37)+COUNTIF($B$8:$C$8,AB37)+COUNTIF($B$9:$C$9,AB37)+COUNTIF($B$10:$AG$10,AB37)+COUNTIF($B$11:$O$11,AB37),0,IF(AND(AB37&gt;=$AH$5,AB37&lt;=$AL$5),DATOS!$R$21,DATOS!$R$15)))</f>
        <v>0</v>
      </c>
      <c r="AC38" s="72">
        <f>IF(AC37="","",IF(COUNTIF($B$7:$K$7,AC37)+COUNTIF($B$8:$C$8,AC37)+COUNTIF($B$9:$C$9,AC37)+COUNTIF($B$10:$AG$10,AC37)+COUNTIF($B$11:$O$11,AC37),0,IF(AND(AC37&gt;=$AH$5,AC37&lt;=$AL$5),DATOS!$S$21,DATOS!$S$15)))</f>
        <v>0</v>
      </c>
      <c r="AD38" s="71">
        <f>IF(AD37="","",IF(COUNTIF($B$7:$K$7,AD37)+COUNTIF($B$8:$C$8,AD37)+COUNTIF($B$9:$C$9,AD37)+COUNTIF($B$10:$AG$10,AD37)+COUNTIF($B$11:$O$11,AD37),0,IF(AND(AD37&gt;=$AH$5,AD37&lt;=$AL$5),DATOS!$M$21,DATOS!$M$15)))</f>
        <v>0.3333333333333333</v>
      </c>
      <c r="AE38" s="72">
        <f>IF(AE37="","",IF(COUNTIF($B$7:$K$7,AE37)+COUNTIF($B$8:$C$8,AE37)+COUNTIF($B$9:$C$9,AE37)+COUNTIF($B$10:$AG$10,AE37)+COUNTIF($B$11:$O$11,AE37),0,IF(AND(AE37&gt;=$AH$5,AE37&lt;=$AL$5),DATOS!$N$21,DATOS!$N$15)))</f>
        <v>0.3333333333333333</v>
      </c>
      <c r="AF38" s="72">
        <f>IF(AF37="","",IF(COUNTIF($B$7:$K$7,AF37)+COUNTIF($B$8:$C$8,AF37)+COUNTIF($B$9:$C$9,AF37)+COUNTIF($B$10:$AG$10,AF37)+COUNTIF($B$11:$O$11,AF37),0,IF(AND(AF37&gt;=$AH$5,AF37&lt;=$AL$5),DATOS!$O$21,DATOS!$O$15)))</f>
        <v>0.3333333333333333</v>
      </c>
      <c r="AG38" s="72">
        <f>IF(AG37="","",IF(COUNTIF($B$7:$K$7,AG37)+COUNTIF($B$8:$C$8,AG37)+COUNTIF($B$9:$C$9,AG37)+COUNTIF($B$10:$AG$10,AG37)+COUNTIF($B$11:$O$11,AG37),0,IF(AND(AG37&gt;=$AH$5,AG37&lt;=$AL$5),DATOS!$P$21,DATOS!$P$15)))</f>
        <v>0.3333333333333333</v>
      </c>
      <c r="AH38" s="72">
        <f>IF(AH37="","",IF(COUNTIF($B$7:$K$7,AH37)+COUNTIF($B$8:$C$8,AH37)+COUNTIF($B$9:$C$9,AH37)+COUNTIF($B$10:$AG$10,AH37)+COUNTIF($B$11:$O$11,AH37),0,IF(AND(AH37&gt;=$AH$5,AH37&lt;=$AL$5),DATOS!$Q$21,DATOS!$Q$15)))</f>
        <v>0.20833333333333334</v>
      </c>
      <c r="AI38" s="72">
        <f>IF(AI37="","",IF(COUNTIF($B$7:$K$7,AI37)+COUNTIF($B$8:$C$8,AI37)+COUNTIF($B$9:$C$9,AI37)+COUNTIF($B$10:$AG$10,AI37)+COUNTIF($B$11:$O$11,AI37),0,IF(AND(AI37&gt;=$AH$5,AI37&lt;=$AL$5),DATOS!$R$21,DATOS!$R$15)))</f>
      </c>
      <c r="AJ38" s="72">
        <f>IF(AJ37="","",IF(COUNTIF($B$7:$K$7,AJ37)+COUNTIF($B$8:$C$8,AJ37)+COUNTIF($B$9:$C$9,AJ37)+COUNTIF($B$10:$AG$10,AJ37)+COUNTIF($B$11:$O$11,AJ37),0,IF(AND(AJ37&gt;=$AH$5,AJ37&lt;=$AL$5),DATOS!$S$21,DATOS!$S$15)))</f>
      </c>
      <c r="AK38" s="71">
        <f>IF(AK37="","",IF(COUNTIF($B$7:$K$7,AK37)+COUNTIF($B$8:$C$8,AK37)+COUNTIF($B$9:$C$9,AK37)+COUNTIF($B$10:$AG$10,AK37)+COUNTIF($B$11:$O$11,AK37),0,IF(AND(AK37&gt;=$AH$5,AK37&lt;=$AL$5),DATOS!$M$21,DATOS!$M$15)))</f>
      </c>
      <c r="AL38" s="72">
        <f>IF(AL37="","",IF(COUNTIF($B$7:$K$7,AL37)+COUNTIF($B$8:$C$8,AL37)+COUNTIF($B$9:$C$9,AL37)+COUNTIF($B$10:$AG$10,AL37)+COUNTIF($B$11:$O$11,AL37),0,IF(AND(AL37&gt;=$AH$5,AL37&lt;=$AL$5),DATOS!$N$21,DATOS!$N$15)))</f>
      </c>
      <c r="AM38" s="73">
        <f>COUNTIF(B38:AL38,"&gt;0")</f>
        <v>21</v>
      </c>
      <c r="AN38" s="178">
        <f>SUM(B38:AL38)</f>
        <v>6.374999999999998</v>
      </c>
      <c r="AO38" s="74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</row>
    <row r="39" spans="1:80" s="86" customFormat="1" ht="12.75">
      <c r="A39" s="85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8"/>
      <c r="AN39" s="179"/>
      <c r="AO39" s="89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</row>
    <row r="40" spans="1:80" s="86" customFormat="1" ht="12.75">
      <c r="A40" s="85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88"/>
      <c r="AN40" s="179"/>
      <c r="AO40" s="89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</row>
    <row r="41" spans="1:80" s="94" customFormat="1" ht="12.75">
      <c r="A41" s="91"/>
      <c r="B41" s="232" t="s">
        <v>44</v>
      </c>
      <c r="C41" s="233"/>
      <c r="D41" s="234"/>
      <c r="E41" s="232" t="s">
        <v>45</v>
      </c>
      <c r="F41" s="233"/>
      <c r="G41" s="234"/>
      <c r="H41" s="232" t="s">
        <v>46</v>
      </c>
      <c r="I41" s="233"/>
      <c r="J41" s="234"/>
      <c r="K41" s="232" t="s">
        <v>47</v>
      </c>
      <c r="L41" s="233"/>
      <c r="M41" s="234"/>
      <c r="N41" s="232" t="s">
        <v>48</v>
      </c>
      <c r="O41" s="233"/>
      <c r="P41" s="234"/>
      <c r="Q41" s="232" t="s">
        <v>49</v>
      </c>
      <c r="R41" s="233"/>
      <c r="S41" s="234"/>
      <c r="T41" s="232" t="s">
        <v>50</v>
      </c>
      <c r="U41" s="233"/>
      <c r="V41" s="234"/>
      <c r="W41" s="232" t="s">
        <v>51</v>
      </c>
      <c r="X41" s="233"/>
      <c r="Y41" s="234"/>
      <c r="Z41" s="232" t="s">
        <v>52</v>
      </c>
      <c r="AA41" s="233"/>
      <c r="AB41" s="234"/>
      <c r="AC41" s="232" t="s">
        <v>53</v>
      </c>
      <c r="AD41" s="233"/>
      <c r="AE41" s="234"/>
      <c r="AF41" s="232" t="s">
        <v>54</v>
      </c>
      <c r="AG41" s="233"/>
      <c r="AH41" s="234"/>
      <c r="AI41" s="232" t="s">
        <v>55</v>
      </c>
      <c r="AJ41" s="233"/>
      <c r="AK41" s="233"/>
      <c r="AL41" s="234"/>
      <c r="AM41" s="92"/>
      <c r="AN41" s="180"/>
      <c r="AO41" s="93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</row>
    <row r="42" spans="2:80" s="95" customFormat="1" ht="12.75">
      <c r="B42" s="96" t="s">
        <v>43</v>
      </c>
      <c r="C42" s="230" t="s">
        <v>37</v>
      </c>
      <c r="D42" s="230"/>
      <c r="E42" s="96" t="s">
        <v>43</v>
      </c>
      <c r="F42" s="230" t="s">
        <v>37</v>
      </c>
      <c r="G42" s="230"/>
      <c r="H42" s="96" t="s">
        <v>43</v>
      </c>
      <c r="I42" s="230" t="s">
        <v>37</v>
      </c>
      <c r="J42" s="230"/>
      <c r="K42" s="96" t="s">
        <v>43</v>
      </c>
      <c r="L42" s="230" t="s">
        <v>37</v>
      </c>
      <c r="M42" s="230"/>
      <c r="N42" s="96" t="s">
        <v>43</v>
      </c>
      <c r="O42" s="230" t="s">
        <v>37</v>
      </c>
      <c r="P42" s="230"/>
      <c r="Q42" s="96" t="s">
        <v>43</v>
      </c>
      <c r="R42" s="230" t="s">
        <v>37</v>
      </c>
      <c r="S42" s="230"/>
      <c r="T42" s="96" t="s">
        <v>43</v>
      </c>
      <c r="U42" s="230" t="s">
        <v>37</v>
      </c>
      <c r="V42" s="230"/>
      <c r="W42" s="96" t="s">
        <v>43</v>
      </c>
      <c r="X42" s="230" t="s">
        <v>37</v>
      </c>
      <c r="Y42" s="230"/>
      <c r="Z42" s="96" t="s">
        <v>43</v>
      </c>
      <c r="AA42" s="230" t="s">
        <v>37</v>
      </c>
      <c r="AB42" s="230"/>
      <c r="AC42" s="96" t="s">
        <v>43</v>
      </c>
      <c r="AD42" s="230" t="s">
        <v>37</v>
      </c>
      <c r="AE42" s="230"/>
      <c r="AF42" s="96" t="s">
        <v>43</v>
      </c>
      <c r="AG42" s="230" t="s">
        <v>37</v>
      </c>
      <c r="AH42" s="230"/>
      <c r="AI42" s="96" t="s">
        <v>43</v>
      </c>
      <c r="AJ42" s="230" t="s">
        <v>37</v>
      </c>
      <c r="AK42" s="230"/>
      <c r="AL42" s="230"/>
      <c r="AM42" s="97"/>
      <c r="AN42" s="181"/>
      <c r="AO42" s="98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2:80" s="100" customFormat="1" ht="12.75">
      <c r="B43" s="101">
        <f>+DATOS!I40</f>
        <v>18</v>
      </c>
      <c r="C43" s="231">
        <f>+DATOS!K40</f>
        <v>5.624999999999999</v>
      </c>
      <c r="D43" s="231"/>
      <c r="E43" s="101">
        <f>+DATOS!I41</f>
        <v>20</v>
      </c>
      <c r="F43" s="231">
        <f>+DATOS!K41</f>
        <v>6.166666666666665</v>
      </c>
      <c r="G43" s="231"/>
      <c r="H43" s="101">
        <f>+DATOS!I42</f>
        <v>22</v>
      </c>
      <c r="I43" s="231">
        <f>+DATOS!K42</f>
        <v>6.958333333333331</v>
      </c>
      <c r="J43" s="231"/>
      <c r="K43" s="101">
        <f>+DATOS!I43</f>
        <v>19</v>
      </c>
      <c r="L43" s="231">
        <f>+DATOS!K43</f>
        <v>5.833333333333332</v>
      </c>
      <c r="M43" s="231"/>
      <c r="N43" s="101">
        <f>+DATOS!I44</f>
        <v>21</v>
      </c>
      <c r="O43" s="231">
        <f>+DATOS!K44</f>
        <v>6.499999999999998</v>
      </c>
      <c r="P43" s="231"/>
      <c r="Q43" s="101">
        <f>+DATOS!I45</f>
        <v>22</v>
      </c>
      <c r="R43" s="231">
        <f>+DATOS!K45</f>
        <v>6.375000000000001</v>
      </c>
      <c r="S43" s="231"/>
      <c r="T43" s="101">
        <f>+DATOS!I46</f>
        <v>22</v>
      </c>
      <c r="U43" s="231">
        <f>+DATOS!K46</f>
        <v>6.000000000000001</v>
      </c>
      <c r="V43" s="231"/>
      <c r="W43" s="101">
        <f>+DATOS!I47</f>
        <v>22</v>
      </c>
      <c r="X43" s="231">
        <f>+DATOS!K47</f>
        <v>6.083333333333334</v>
      </c>
      <c r="Y43" s="231"/>
      <c r="Z43" s="101">
        <f>+DATOS!I48</f>
        <v>22</v>
      </c>
      <c r="AA43" s="231">
        <f>+DATOS!K48</f>
        <v>6.416666666666664</v>
      </c>
      <c r="AB43" s="231"/>
      <c r="AC43" s="101">
        <f>+DATOS!I49</f>
        <v>20</v>
      </c>
      <c r="AD43" s="231">
        <f>+DATOS!K49</f>
        <v>6.041666666666665</v>
      </c>
      <c r="AE43" s="231"/>
      <c r="AF43" s="101">
        <f>+DATOS!I50</f>
        <v>21</v>
      </c>
      <c r="AG43" s="231">
        <f>+DATOS!K50</f>
        <v>6.499999999999998</v>
      </c>
      <c r="AH43" s="231"/>
      <c r="AI43" s="101">
        <f>+DATOS!I51</f>
        <v>21</v>
      </c>
      <c r="AJ43" s="231">
        <f>+DATOS!K51</f>
        <v>6.374999999999998</v>
      </c>
      <c r="AK43" s="231"/>
      <c r="AL43" s="231"/>
      <c r="AM43" s="102"/>
      <c r="AN43" s="182"/>
      <c r="AO43" s="103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</row>
    <row r="44" spans="39:49" ht="12.75">
      <c r="AM44" s="107"/>
      <c r="AN44" s="183"/>
      <c r="AO44" s="108"/>
      <c r="AP44" s="109"/>
      <c r="AQ44" s="109"/>
      <c r="AR44" s="109"/>
      <c r="AS44" s="109"/>
      <c r="AT44" s="109"/>
      <c r="AU44" s="109"/>
      <c r="AV44" s="109"/>
      <c r="AW44" s="109"/>
    </row>
    <row r="45" spans="39:49" ht="12.75">
      <c r="AM45" s="107"/>
      <c r="AN45" s="183"/>
      <c r="AO45" s="108"/>
      <c r="AP45" s="109"/>
      <c r="AQ45" s="109"/>
      <c r="AR45" s="109"/>
      <c r="AS45" s="109"/>
      <c r="AT45" s="109"/>
      <c r="AU45" s="109"/>
      <c r="AV45" s="109"/>
      <c r="AW45" s="109"/>
    </row>
    <row r="46" spans="2:80" ht="12.75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07"/>
      <c r="AN46" s="183"/>
      <c r="AO46" s="108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</row>
    <row r="47" spans="2:81" ht="12.75">
      <c r="B47" s="111"/>
      <c r="C47" s="112"/>
      <c r="D47" s="111"/>
      <c r="E47" s="111"/>
      <c r="F47" s="111"/>
      <c r="G47" s="111"/>
      <c r="H47" s="111"/>
      <c r="I47" s="111"/>
      <c r="J47" s="111"/>
      <c r="K47" s="110"/>
      <c r="L47" s="111"/>
      <c r="M47" s="111"/>
      <c r="N47" s="111"/>
      <c r="O47" s="111"/>
      <c r="P47" s="111"/>
      <c r="Q47" s="111"/>
      <c r="R47" s="111"/>
      <c r="S47" s="110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E47" s="111"/>
      <c r="AF47" s="201" t="s">
        <v>28</v>
      </c>
      <c r="AG47" s="201"/>
      <c r="AH47" s="201"/>
      <c r="AI47" s="201"/>
      <c r="AJ47" s="201"/>
      <c r="AK47" s="201"/>
      <c r="AL47" s="111"/>
      <c r="AM47" s="110">
        <f>SUM(AM16:AM38)</f>
        <v>250</v>
      </c>
      <c r="AN47" s="184">
        <f>SUM(AN16:AO38)</f>
        <v>74.87499999999999</v>
      </c>
      <c r="AO47" s="110"/>
      <c r="AP47" s="110"/>
      <c r="AQ47" s="110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</row>
    <row r="48" spans="2:81" s="114" customFormat="1" ht="12">
      <c r="B48" s="115"/>
      <c r="C48" s="201" t="s">
        <v>25</v>
      </c>
      <c r="D48" s="201"/>
      <c r="E48" s="201"/>
      <c r="F48" s="201"/>
      <c r="G48" s="201"/>
      <c r="H48" s="201"/>
      <c r="I48" s="201"/>
      <c r="J48" s="113"/>
      <c r="K48" s="116"/>
      <c r="L48" s="115"/>
      <c r="M48" s="201" t="s">
        <v>26</v>
      </c>
      <c r="N48" s="201"/>
      <c r="O48" s="201"/>
      <c r="P48" s="201"/>
      <c r="Q48" s="201"/>
      <c r="R48" s="113"/>
      <c r="S48" s="116"/>
      <c r="T48" s="113"/>
      <c r="U48" s="201" t="s">
        <v>27</v>
      </c>
      <c r="V48" s="201"/>
      <c r="W48" s="201"/>
      <c r="X48" s="201"/>
      <c r="Y48" s="201"/>
      <c r="Z48" s="201"/>
      <c r="AA48" s="201"/>
      <c r="AB48" s="201"/>
      <c r="AC48" s="115"/>
      <c r="AE48" s="115"/>
      <c r="AF48" s="201"/>
      <c r="AG48" s="201"/>
      <c r="AH48" s="201"/>
      <c r="AI48" s="201"/>
      <c r="AJ48" s="201"/>
      <c r="AK48" s="201"/>
      <c r="AL48" s="115"/>
      <c r="AM48" s="116"/>
      <c r="AN48" s="185"/>
      <c r="AO48" s="116"/>
      <c r="AP48" s="116"/>
      <c r="AQ48" s="116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</row>
    <row r="49" spans="2:81" s="114" customFormat="1" ht="12">
      <c r="B49" s="115"/>
      <c r="C49" s="206">
        <f>+DATOS!G15</f>
        <v>66.5</v>
      </c>
      <c r="D49" s="206"/>
      <c r="E49" s="206"/>
      <c r="F49" s="206"/>
      <c r="G49" s="206"/>
      <c r="H49" s="206"/>
      <c r="I49" s="206"/>
      <c r="J49" s="171"/>
      <c r="K49" s="172"/>
      <c r="L49" s="173"/>
      <c r="M49" s="206">
        <f>+AN47</f>
        <v>74.87499999999999</v>
      </c>
      <c r="N49" s="206"/>
      <c r="O49" s="206"/>
      <c r="P49" s="206"/>
      <c r="Q49" s="206"/>
      <c r="R49" s="168"/>
      <c r="S49" s="170"/>
      <c r="T49" s="169"/>
      <c r="U49" s="206">
        <f>DATOS!Y43</f>
        <v>8.374999999999986</v>
      </c>
      <c r="V49" s="206"/>
      <c r="W49" s="206"/>
      <c r="X49" s="206"/>
      <c r="Y49" s="206"/>
      <c r="Z49" s="206"/>
      <c r="AA49" s="206"/>
      <c r="AB49" s="206"/>
      <c r="AC49" s="187"/>
      <c r="AD49" s="188"/>
      <c r="AE49" s="187"/>
      <c r="AF49" s="206">
        <f>DATOS!Y45</f>
        <v>-8.374999999999986</v>
      </c>
      <c r="AG49" s="206"/>
      <c r="AH49" s="206"/>
      <c r="AI49" s="206"/>
      <c r="AJ49" s="206"/>
      <c r="AK49" s="206"/>
      <c r="AL49" s="115"/>
      <c r="AM49" s="118"/>
      <c r="AN49" s="185"/>
      <c r="AO49" s="118"/>
      <c r="AP49" s="118"/>
      <c r="AQ49" s="118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</row>
    <row r="50" spans="2:81" ht="12.75">
      <c r="B50" s="111"/>
      <c r="C50" s="112"/>
      <c r="D50" s="111"/>
      <c r="E50" s="111"/>
      <c r="F50" s="111"/>
      <c r="G50" s="111"/>
      <c r="H50" s="111"/>
      <c r="I50" s="111"/>
      <c r="J50" s="111"/>
      <c r="K50" s="110"/>
      <c r="L50" s="111"/>
      <c r="M50" s="111"/>
      <c r="N50" s="111"/>
      <c r="O50" s="111"/>
      <c r="P50" s="111"/>
      <c r="Q50" s="111"/>
      <c r="R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E50" s="111"/>
      <c r="AF50" s="111"/>
      <c r="AG50" s="111"/>
      <c r="AH50" s="111"/>
      <c r="AI50" s="111"/>
      <c r="AJ50" s="111"/>
      <c r="AK50" s="111"/>
      <c r="AL50" s="111"/>
      <c r="AM50" s="110"/>
      <c r="AN50" s="184"/>
      <c r="AO50" s="110"/>
      <c r="AP50" s="110"/>
      <c r="AQ50" s="110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</row>
    <row r="51" spans="2:80" ht="12.75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07"/>
      <c r="AN51" s="183"/>
      <c r="AO51" s="108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</row>
    <row r="52" spans="2:80" ht="12.75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07"/>
      <c r="AN52" s="183"/>
      <c r="AO52" s="108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</row>
    <row r="53" spans="2:80" ht="12.7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07"/>
      <c r="AN53" s="183"/>
      <c r="AO53" s="108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</row>
    <row r="54" spans="2:80" ht="12.75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07"/>
      <c r="AN54" s="183"/>
      <c r="AO54" s="108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</row>
    <row r="55" spans="2:80" ht="12.75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07"/>
      <c r="AN55" s="183"/>
      <c r="AO55" s="108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</row>
    <row r="56" spans="2:80" ht="12.75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07"/>
      <c r="AN56" s="183"/>
      <c r="AO56" s="108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</row>
    <row r="57" spans="2:80" ht="12.75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07"/>
      <c r="AN57" s="183"/>
      <c r="AO57" s="108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</row>
    <row r="58" spans="2:80" ht="12.75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07"/>
      <c r="AN58" s="183"/>
      <c r="AO58" s="108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</row>
    <row r="59" spans="2:80" ht="12.75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07"/>
      <c r="AN59" s="183"/>
      <c r="AO59" s="108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</row>
    <row r="60" spans="2:80" ht="12.75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07"/>
      <c r="AN60" s="183"/>
      <c r="AO60" s="108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</row>
    <row r="61" spans="2:80" ht="12.75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07"/>
      <c r="AN61" s="183"/>
      <c r="AO61" s="108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</row>
    <row r="62" spans="2:80" ht="12.75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07"/>
      <c r="AN62" s="183"/>
      <c r="AO62" s="108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</row>
    <row r="63" spans="2:80" ht="12.75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07"/>
      <c r="AN63" s="183"/>
      <c r="AO63" s="108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</row>
    <row r="64" spans="2:80" ht="12.75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07"/>
      <c r="AN64" s="183"/>
      <c r="AO64" s="108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</row>
    <row r="65" spans="2:80" ht="12.75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07"/>
      <c r="AN65" s="183"/>
      <c r="AO65" s="108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</row>
    <row r="66" spans="2:80" ht="12.75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07"/>
      <c r="AN66" s="183"/>
      <c r="AO66" s="108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</row>
    <row r="67" spans="2:80" ht="12.75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07"/>
      <c r="AN67" s="183"/>
      <c r="AO67" s="108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</row>
    <row r="68" spans="2:80" ht="12.75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07"/>
      <c r="AN68" s="183"/>
      <c r="AO68" s="108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</row>
    <row r="69" spans="2:80" ht="12.75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07"/>
      <c r="AN69" s="183"/>
      <c r="AO69" s="108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</row>
    <row r="70" spans="2:80" ht="12.7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07"/>
      <c r="AN70" s="183"/>
      <c r="AO70" s="108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</row>
    <row r="71" spans="2:80" ht="12.7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07"/>
      <c r="AN71" s="183"/>
      <c r="AO71" s="108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</row>
    <row r="72" spans="2:80" ht="12.7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07"/>
      <c r="AN72" s="183"/>
      <c r="AO72" s="108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</row>
    <row r="73" spans="2:80" ht="12.7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07"/>
      <c r="AN73" s="183"/>
      <c r="AO73" s="108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</row>
    <row r="74" spans="2:80" ht="12.7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07"/>
      <c r="AN74" s="183"/>
      <c r="AO74" s="108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</row>
    <row r="75" spans="2:80" ht="12.75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07"/>
      <c r="AN75" s="183"/>
      <c r="AO75" s="108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</row>
    <row r="76" spans="2:80" ht="12.75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07"/>
      <c r="AN76" s="183"/>
      <c r="AO76" s="108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2:80" ht="12.75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07"/>
      <c r="AN77" s="183"/>
      <c r="AO77" s="108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</row>
    <row r="78" spans="2:80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07"/>
      <c r="AN78" s="183"/>
      <c r="AO78" s="108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</row>
    <row r="79" spans="2:80" ht="12.75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07"/>
      <c r="AN79" s="183"/>
      <c r="AO79" s="108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</row>
    <row r="80" spans="2:80" ht="12.75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07"/>
      <c r="AN80" s="183"/>
      <c r="AO80" s="108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2:80" ht="12.75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07"/>
      <c r="AN81" s="183"/>
      <c r="AO81" s="108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</row>
    <row r="82" spans="2:80" ht="12.75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07"/>
      <c r="AN82" s="183"/>
      <c r="AO82" s="108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</row>
    <row r="83" spans="2:80" ht="12.7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07"/>
      <c r="AN83" s="183"/>
      <c r="AO83" s="108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</row>
    <row r="84" spans="2:80" ht="12.75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07"/>
      <c r="AN84" s="183"/>
      <c r="AO84" s="108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2:80" ht="12.75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07"/>
      <c r="AN85" s="183"/>
      <c r="AO85" s="108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</row>
    <row r="86" spans="2:80" ht="12.75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07"/>
      <c r="AN86" s="183"/>
      <c r="AO86" s="108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</row>
    <row r="87" spans="2:80" ht="12.75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07"/>
      <c r="AN87" s="183"/>
      <c r="AO87" s="108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</row>
    <row r="88" spans="2:80" ht="12.75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07"/>
      <c r="AN88" s="183"/>
      <c r="AO88" s="108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</row>
    <row r="89" spans="2:80" ht="12.75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07"/>
      <c r="AN89" s="183"/>
      <c r="AO89" s="108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</row>
    <row r="90" spans="2:80" ht="12.75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07"/>
      <c r="AN90" s="183"/>
      <c r="AO90" s="108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</row>
    <row r="91" spans="2:80" ht="12.75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07"/>
      <c r="AN91" s="183"/>
      <c r="AO91" s="108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</row>
    <row r="92" spans="2:80" ht="12.75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07"/>
      <c r="AN92" s="183"/>
      <c r="AO92" s="108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</row>
    <row r="93" spans="2:80" ht="12.75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07"/>
      <c r="AN93" s="183"/>
      <c r="AO93" s="108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</row>
    <row r="94" spans="2:80" ht="12.7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07"/>
      <c r="AN94" s="183"/>
      <c r="AO94" s="108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</row>
    <row r="95" spans="2:80" ht="12.75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07"/>
      <c r="AN95" s="183"/>
      <c r="AO95" s="108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</row>
    <row r="96" spans="2:80" ht="12.75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07"/>
      <c r="AN96" s="183"/>
      <c r="AO96" s="108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</row>
    <row r="97" spans="2:80" ht="12.75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07"/>
      <c r="AN97" s="183"/>
      <c r="AO97" s="108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</row>
    <row r="98" spans="2:80" ht="12.75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07"/>
      <c r="AN98" s="183"/>
      <c r="AO98" s="108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</row>
    <row r="99" spans="2:80" ht="12.75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07"/>
      <c r="AN99" s="183"/>
      <c r="AO99" s="108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</row>
    <row r="100" spans="2:80" ht="12.7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07"/>
      <c r="AN100" s="183"/>
      <c r="AO100" s="108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</row>
    <row r="101" spans="2:80" ht="12.7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07"/>
      <c r="AN101" s="183"/>
      <c r="AO101" s="108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</row>
    <row r="102" spans="2:80" ht="12.7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07"/>
      <c r="AN102" s="183"/>
      <c r="AO102" s="108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</row>
    <row r="103" spans="2:80" ht="12.7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07"/>
      <c r="AN103" s="183"/>
      <c r="AO103" s="108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</row>
    <row r="104" spans="2:80" ht="12.7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07"/>
      <c r="AN104" s="183"/>
      <c r="AO104" s="108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</row>
    <row r="105" spans="2:80" ht="12.7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07"/>
      <c r="AN105" s="183"/>
      <c r="AO105" s="108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</row>
    <row r="106" spans="2:80" ht="12.7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07"/>
      <c r="AN106" s="183"/>
      <c r="AO106" s="108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</row>
    <row r="107" spans="2:80" ht="12.7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07"/>
      <c r="AN107" s="183"/>
      <c r="AO107" s="108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</row>
    <row r="108" spans="2:80" ht="12.7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07"/>
      <c r="AN108" s="183"/>
      <c r="AO108" s="108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</row>
    <row r="109" spans="2:80" ht="12.7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07"/>
      <c r="AN109" s="183"/>
      <c r="AO109" s="108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</row>
    <row r="110" spans="2:80" ht="12.7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07"/>
      <c r="AN110" s="183"/>
      <c r="AO110" s="108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</row>
    <row r="111" spans="2:80" ht="12.7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07"/>
      <c r="AN111" s="183"/>
      <c r="AO111" s="108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</row>
    <row r="112" spans="2:80" ht="12.7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07"/>
      <c r="AN112" s="183"/>
      <c r="AO112" s="108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</row>
    <row r="113" spans="2:80" ht="12.7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07"/>
      <c r="AN113" s="183"/>
      <c r="AO113" s="108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</row>
    <row r="114" spans="2:80" ht="12.7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07"/>
      <c r="AN114" s="183"/>
      <c r="AO114" s="108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</row>
    <row r="115" spans="2:80" ht="12.7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07"/>
      <c r="AN115" s="183"/>
      <c r="AO115" s="108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</row>
    <row r="116" spans="2:80" ht="12.7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07"/>
      <c r="AN116" s="183"/>
      <c r="AO116" s="108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</row>
    <row r="117" spans="2:80" ht="12.7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07"/>
      <c r="AN117" s="183"/>
      <c r="AO117" s="108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</row>
    <row r="118" spans="2:80" ht="12.7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07"/>
      <c r="AN118" s="183"/>
      <c r="AO118" s="108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</row>
    <row r="119" spans="2:80" ht="12.7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07"/>
      <c r="AN119" s="183"/>
      <c r="AO119" s="108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</row>
    <row r="120" spans="2:80" ht="12.7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07"/>
      <c r="AN120" s="183"/>
      <c r="AO120" s="108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</row>
    <row r="121" spans="2:80" ht="12.7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07"/>
      <c r="AN121" s="183"/>
      <c r="AO121" s="108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</row>
    <row r="122" spans="2:80" ht="12.7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07"/>
      <c r="AN122" s="183"/>
      <c r="AO122" s="108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</row>
    <row r="123" spans="2:80" ht="12.7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07"/>
      <c r="AN123" s="183"/>
      <c r="AO123" s="108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</row>
    <row r="124" spans="2:80" ht="12.7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07"/>
      <c r="AN124" s="183"/>
      <c r="AO124" s="108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</row>
    <row r="125" spans="2:80" ht="12.7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07"/>
      <c r="AN125" s="183"/>
      <c r="AO125" s="108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</row>
    <row r="126" spans="2:80" ht="12.7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07"/>
      <c r="AN126" s="183"/>
      <c r="AO126" s="108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</row>
    <row r="127" spans="2:80" ht="12.7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07"/>
      <c r="AN127" s="183"/>
      <c r="AO127" s="108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</row>
    <row r="128" spans="2:80" ht="12.7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07"/>
      <c r="AN128" s="183"/>
      <c r="AO128" s="108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</sheetData>
  <sheetProtection/>
  <mergeCells count="49">
    <mergeCell ref="AF49:AK49"/>
    <mergeCell ref="C48:I48"/>
    <mergeCell ref="C49:I49"/>
    <mergeCell ref="M48:Q48"/>
    <mergeCell ref="M49:Q49"/>
    <mergeCell ref="U48:AB48"/>
    <mergeCell ref="U49:AB49"/>
    <mergeCell ref="AF47:AK48"/>
    <mergeCell ref="AN35:AO35"/>
    <mergeCell ref="C1:AL1"/>
    <mergeCell ref="C2:AL2"/>
    <mergeCell ref="B41:D41"/>
    <mergeCell ref="N41:P41"/>
    <mergeCell ref="T41:V41"/>
    <mergeCell ref="Z41:AB41"/>
    <mergeCell ref="AF41:AH41"/>
    <mergeCell ref="AI5:AK5"/>
    <mergeCell ref="AE5:AG5"/>
    <mergeCell ref="C42:D42"/>
    <mergeCell ref="C43:D43"/>
    <mergeCell ref="E41:G41"/>
    <mergeCell ref="F42:G42"/>
    <mergeCell ref="F43:G43"/>
    <mergeCell ref="I42:J42"/>
    <mergeCell ref="I43:J43"/>
    <mergeCell ref="K41:M41"/>
    <mergeCell ref="L42:M42"/>
    <mergeCell ref="L43:M43"/>
    <mergeCell ref="H41:J41"/>
    <mergeCell ref="O42:P42"/>
    <mergeCell ref="O43:P43"/>
    <mergeCell ref="Q41:S41"/>
    <mergeCell ref="R42:S42"/>
    <mergeCell ref="R43:S43"/>
    <mergeCell ref="U42:V42"/>
    <mergeCell ref="U43:V43"/>
    <mergeCell ref="W41:Y41"/>
    <mergeCell ref="X42:Y42"/>
    <mergeCell ref="X43:Y43"/>
    <mergeCell ref="AA42:AB42"/>
    <mergeCell ref="AA43:AB43"/>
    <mergeCell ref="AC41:AE41"/>
    <mergeCell ref="AD42:AE42"/>
    <mergeCell ref="AD43:AE43"/>
    <mergeCell ref="AG42:AH42"/>
    <mergeCell ref="AG43:AH43"/>
    <mergeCell ref="AI41:AL41"/>
    <mergeCell ref="AJ42:AL42"/>
    <mergeCell ref="AJ43:AL43"/>
  </mergeCells>
  <conditionalFormatting sqref="AH5 AL5 B7:N11 R7:AG11 O8:Q11">
    <cfRule type="cellIs" priority="18" dxfId="0" operator="greaterThanOrEqual" stopIfTrue="1">
      <formula>1</formula>
    </cfRule>
  </conditionalFormatting>
  <conditionalFormatting sqref="B14:AL15 B23:AL23 B25:AL25 B27:AL27 B29:G29 B31:AL31 B33:AL33 E26:AL26 B17:AL21 E16:AL16 E22:AL22 E24:AL24 E28:AL28 E30:H30 H29:AL30 D32:AL32 E34:AL34 B35:AL37 D38:AL38">
    <cfRule type="cellIs" priority="19" dxfId="3" operator="lessThanOrEqual" stopIfTrue="1">
      <formula>0</formula>
    </cfRule>
  </conditionalFormatting>
  <printOptions horizontalCentered="1"/>
  <pageMargins left="0.31496062992125984" right="0.31496062992125984" top="0.2362204724409449" bottom="0.1968503937007874" header="0.2362204724409449" footer="0.2362204724409449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74"/>
  <sheetViews>
    <sheetView tabSelected="1" zoomScalePageLayoutView="0" workbookViewId="0" topLeftCell="A1">
      <selection activeCell="H2" sqref="H2:AL2"/>
    </sheetView>
  </sheetViews>
  <sheetFormatPr defaultColWidth="11.421875" defaultRowHeight="12.75"/>
  <cols>
    <col min="1" max="1" width="2.140625" style="105" customWidth="1"/>
    <col min="2" max="7" width="4.00390625" style="105" customWidth="1"/>
    <col min="8" max="8" width="4.7109375" style="105" customWidth="1"/>
    <col min="9" max="9" width="4.00390625" style="105" customWidth="1"/>
    <col min="10" max="11" width="4.7109375" style="105" customWidth="1"/>
    <col min="12" max="12" width="4.8515625" style="105" customWidth="1"/>
    <col min="13" max="14" width="4.7109375" style="105" customWidth="1"/>
    <col min="15" max="15" width="4.8515625" style="105" customWidth="1"/>
    <col min="16" max="29" width="4.00390625" style="105" customWidth="1"/>
    <col min="30" max="30" width="4.00390625" style="120" customWidth="1"/>
    <col min="31" max="32" width="4.00390625" style="105" customWidth="1"/>
    <col min="33" max="33" width="3.8515625" style="105" customWidth="1"/>
    <col min="34" max="34" width="4.8515625" style="105" customWidth="1"/>
    <col min="35" max="35" width="4.00390625" style="105" customWidth="1"/>
    <col min="36" max="37" width="4.8515625" style="105" customWidth="1"/>
    <col min="38" max="38" width="3.140625" style="105" customWidth="1"/>
    <col min="39" max="39" width="5.28125" style="105" customWidth="1"/>
    <col min="40" max="40" width="2.8515625" style="105" customWidth="1"/>
    <col min="41" max="16384" width="11.421875" style="105" customWidth="1"/>
  </cols>
  <sheetData>
    <row r="1" spans="5:38" s="37" customFormat="1" ht="19.5" customHeight="1">
      <c r="E1" s="38"/>
      <c r="F1" s="38"/>
      <c r="G1" s="38"/>
      <c r="H1" s="258" t="str">
        <f>CALENDARIO1!C1</f>
        <v>Calendario Laboral 2010</v>
      </c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</row>
    <row r="2" spans="5:38" s="37" customFormat="1" ht="16.5" customHeight="1">
      <c r="E2" s="38"/>
      <c r="F2" s="38"/>
      <c r="G2" s="38"/>
      <c r="H2" s="259" t="str">
        <f>+DATOS!U14</f>
        <v>EMPRESA DE PRUEBA</v>
      </c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</row>
    <row r="5" spans="2:48" s="37" customFormat="1" ht="12.75">
      <c r="B5" s="256" t="str">
        <f>+CALENDARIO1!A7</f>
        <v>F. NACIONALES</v>
      </c>
      <c r="C5" s="257"/>
      <c r="D5" s="257"/>
      <c r="E5" s="257"/>
      <c r="F5" s="199">
        <f>+CALENDARIO1!B7</f>
        <v>40179</v>
      </c>
      <c r="G5" s="199">
        <f>+CALENDARIO1!C7</f>
        <v>40184</v>
      </c>
      <c r="H5" s="199">
        <f>+CALENDARIO1!D7</f>
        <v>40256</v>
      </c>
      <c r="I5" s="199">
        <f>+CALENDARIO1!E7</f>
        <v>40270</v>
      </c>
      <c r="J5" s="199">
        <f>+CALENDARIO1!F7</f>
        <v>40299</v>
      </c>
      <c r="K5" s="199">
        <f>+CALENDARIO1!G7</f>
        <v>40463</v>
      </c>
      <c r="L5" s="199">
        <f>+CALENDARIO1!H7</f>
        <v>40483</v>
      </c>
      <c r="M5" s="199">
        <f>+CALENDARIO1!I7</f>
        <v>40518</v>
      </c>
      <c r="N5" s="199">
        <f>+CALENDARIO1!J7</f>
        <v>40520</v>
      </c>
      <c r="O5" s="199">
        <f>+CALENDARIO1!K7</f>
        <v>40537</v>
      </c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200"/>
      <c r="AM5" s="200"/>
      <c r="AN5" s="200"/>
      <c r="AO5" s="38"/>
      <c r="AP5" s="38"/>
      <c r="AQ5" s="38"/>
      <c r="AR5" s="38"/>
      <c r="AS5" s="38"/>
      <c r="AT5" s="39"/>
      <c r="AU5" s="40"/>
      <c r="AV5" s="40"/>
    </row>
    <row r="6" spans="2:69" s="37" customFormat="1" ht="12.75">
      <c r="B6" s="256" t="str">
        <f>+CALENDARIO1!A8</f>
        <v>F. AUTONOMICAS</v>
      </c>
      <c r="C6" s="257"/>
      <c r="D6" s="257"/>
      <c r="E6" s="257"/>
      <c r="F6" s="199">
        <f>+CALENDARIO1!B8</f>
        <v>40273</v>
      </c>
      <c r="G6" s="199">
        <f>+CALENDARIO1!C8</f>
        <v>40460</v>
      </c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200"/>
      <c r="AM6" s="200"/>
      <c r="AN6" s="200"/>
      <c r="AO6" s="45"/>
      <c r="AP6" s="45"/>
      <c r="AQ6" s="45"/>
      <c r="AR6" s="45"/>
      <c r="AS6" s="45"/>
      <c r="AT6" s="46"/>
      <c r="AU6" s="47"/>
      <c r="AV6" s="47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</row>
    <row r="7" spans="2:69" s="37" customFormat="1" ht="13.5" customHeight="1">
      <c r="B7" s="256" t="str">
        <f>+CALENDARIO1!A9</f>
        <v>F. LOCALES</v>
      </c>
      <c r="C7" s="257"/>
      <c r="D7" s="257"/>
      <c r="E7" s="257"/>
      <c r="F7" s="199">
        <f>+CALENDARIO1!B9</f>
        <v>40200</v>
      </c>
      <c r="G7" s="199">
        <f>+CALENDARIO1!C9</f>
        <v>40280</v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200"/>
      <c r="AM7" s="200"/>
      <c r="AN7" s="200"/>
      <c r="AO7" s="45"/>
      <c r="AP7" s="45"/>
      <c r="AQ7" s="45"/>
      <c r="AR7" s="45"/>
      <c r="AS7" s="45"/>
      <c r="AT7" s="46"/>
      <c r="AU7" s="47"/>
      <c r="AV7" s="47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</row>
    <row r="8" spans="2:69" s="37" customFormat="1" ht="12.75">
      <c r="B8" s="256" t="str">
        <f>+CALENDARIO1!A10</f>
        <v>VACACIONES</v>
      </c>
      <c r="C8" s="257"/>
      <c r="D8" s="257"/>
      <c r="E8" s="257"/>
      <c r="F8" s="199">
        <f>+CALENDARIO1!B10</f>
        <v>0</v>
      </c>
      <c r="G8" s="199">
        <f>+CALENDARIO1!C10</f>
        <v>0</v>
      </c>
      <c r="H8" s="199">
        <f>+CALENDARIO1!D10</f>
        <v>0</v>
      </c>
      <c r="I8" s="199">
        <f>+CALENDARIO1!E10</f>
        <v>0</v>
      </c>
      <c r="J8" s="199">
        <f>+CALENDARIO1!F10</f>
        <v>0</v>
      </c>
      <c r="K8" s="199">
        <f>+CALENDARIO1!G10</f>
        <v>0</v>
      </c>
      <c r="L8" s="199">
        <f>+CALENDARIO1!H10</f>
        <v>0</v>
      </c>
      <c r="M8" s="199">
        <f>+CALENDARIO1!I10</f>
        <v>0</v>
      </c>
      <c r="N8" s="199">
        <f>+CALENDARIO1!J10</f>
        <v>0</v>
      </c>
      <c r="O8" s="199">
        <f>+CALENDARIO1!K10</f>
        <v>0</v>
      </c>
      <c r="P8" s="199">
        <f>+CALENDARIO1!L10</f>
        <v>0</v>
      </c>
      <c r="Q8" s="199">
        <f>+CALENDARIO1!M10</f>
        <v>0</v>
      </c>
      <c r="R8" s="199">
        <f>+CALENDARIO1!N10</f>
        <v>0</v>
      </c>
      <c r="S8" s="199">
        <f>+CALENDARIO1!O10</f>
        <v>0</v>
      </c>
      <c r="T8" s="199">
        <f>+CALENDARIO1!P10</f>
        <v>0</v>
      </c>
      <c r="U8" s="199">
        <f>+CALENDARIO1!Q10</f>
        <v>0</v>
      </c>
      <c r="V8" s="199">
        <f>+CALENDARIO1!R10</f>
        <v>0</v>
      </c>
      <c r="W8" s="199">
        <f>+CALENDARIO1!S10</f>
        <v>0</v>
      </c>
      <c r="X8" s="199">
        <f>+CALENDARIO1!T10</f>
        <v>0</v>
      </c>
      <c r="Y8" s="199">
        <f>+CALENDARIO1!U10</f>
        <v>0</v>
      </c>
      <c r="Z8" s="199">
        <f>+CALENDARIO1!V10</f>
        <v>0</v>
      </c>
      <c r="AA8" s="199">
        <f>+CALENDARIO1!W10</f>
        <v>0</v>
      </c>
      <c r="AB8" s="199">
        <f>+CALENDARIO1!X10</f>
        <v>0</v>
      </c>
      <c r="AC8" s="199">
        <f>+CALENDARIO1!Y10</f>
        <v>0</v>
      </c>
      <c r="AD8" s="199">
        <f>+CALENDARIO1!Z10</f>
        <v>0</v>
      </c>
      <c r="AE8" s="199">
        <f>+CALENDARIO1!AA10</f>
        <v>0</v>
      </c>
      <c r="AF8" s="199">
        <f>+CALENDARIO1!AB10</f>
        <v>0</v>
      </c>
      <c r="AG8" s="199">
        <f>+CALENDARIO1!AC10</f>
        <v>0</v>
      </c>
      <c r="AH8" s="199">
        <f>+CALENDARIO1!AD10</f>
        <v>0</v>
      </c>
      <c r="AI8" s="199">
        <f>+CALENDARIO1!AE10</f>
        <v>0</v>
      </c>
      <c r="AJ8" s="199">
        <f>+CALENDARIO1!AF10</f>
        <v>0</v>
      </c>
      <c r="AK8" s="199">
        <f>+CALENDARIO1!AG10</f>
        <v>0</v>
      </c>
      <c r="AL8" s="200"/>
      <c r="AM8" s="200"/>
      <c r="AN8" s="200"/>
      <c r="AO8" s="45"/>
      <c r="AP8" s="45"/>
      <c r="AQ8" s="45"/>
      <c r="AR8" s="45"/>
      <c r="AS8" s="45"/>
      <c r="AT8" s="46"/>
      <c r="AU8" s="47"/>
      <c r="AV8" s="47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</row>
    <row r="9" spans="2:69" s="37" customFormat="1" ht="12.75">
      <c r="B9" s="256" t="str">
        <f>+CALENDARIO1!A11</f>
        <v>OTROS</v>
      </c>
      <c r="C9" s="257"/>
      <c r="D9" s="257"/>
      <c r="E9" s="257"/>
      <c r="F9" s="199">
        <f>+CALENDARIO1!B11</f>
        <v>0</v>
      </c>
      <c r="G9" s="199">
        <f>+CALENDARIO1!C11</f>
        <v>0</v>
      </c>
      <c r="H9" s="199">
        <f>+CALENDARIO1!D11</f>
        <v>0</v>
      </c>
      <c r="I9" s="199">
        <f>+CALENDARIO1!E11</f>
        <v>0</v>
      </c>
      <c r="J9" s="199">
        <f>+CALENDARIO1!F11</f>
        <v>0</v>
      </c>
      <c r="K9" s="199">
        <f>+CALENDARIO1!G11</f>
        <v>0</v>
      </c>
      <c r="L9" s="199">
        <f>+CALENDARIO1!H11</f>
        <v>0</v>
      </c>
      <c r="M9" s="199">
        <f>+CALENDARIO1!I11</f>
        <v>0</v>
      </c>
      <c r="N9" s="199">
        <f>+CALENDARIO1!J11</f>
        <v>0</v>
      </c>
      <c r="O9" s="199">
        <f>+CALENDARIO1!K11</f>
        <v>0</v>
      </c>
      <c r="P9" s="199">
        <f>+CALENDARIO1!L11</f>
        <v>0</v>
      </c>
      <c r="Q9" s="199">
        <f>+CALENDARIO1!M11</f>
        <v>0</v>
      </c>
      <c r="R9" s="199">
        <f>+CALENDARIO1!N11</f>
        <v>0</v>
      </c>
      <c r="S9" s="199">
        <f>+CALENDARIO1!O11</f>
        <v>0</v>
      </c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00"/>
      <c r="AM9" s="200"/>
      <c r="AN9" s="200"/>
      <c r="AO9" s="45"/>
      <c r="AP9" s="45"/>
      <c r="AQ9" s="45"/>
      <c r="AR9" s="45"/>
      <c r="AS9" s="45"/>
      <c r="AT9" s="46"/>
      <c r="AU9" s="47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4:67" s="37" customFormat="1" ht="12.75">
      <c r="D10" s="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4"/>
      <c r="AH10" s="44"/>
      <c r="AI10" s="44"/>
      <c r="AJ10" s="44"/>
      <c r="AK10" s="44"/>
      <c r="AL10" s="44"/>
      <c r="AM10" s="45"/>
      <c r="AN10" s="45"/>
      <c r="AO10" s="45"/>
      <c r="AP10" s="45"/>
      <c r="AQ10" s="45"/>
      <c r="AR10" s="46"/>
      <c r="AS10" s="47"/>
      <c r="AT10" s="47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</row>
    <row r="11" spans="2:34" s="122" customFormat="1" ht="15.75">
      <c r="B11" s="255">
        <f>+CALENDARIO1!A15</f>
        <v>40179</v>
      </c>
      <c r="C11" s="255"/>
      <c r="D11" s="255"/>
      <c r="E11" s="255"/>
      <c r="F11" s="255"/>
      <c r="G11" s="255"/>
      <c r="H11" s="255"/>
      <c r="I11" s="121"/>
      <c r="J11" s="255">
        <f>+CALENDARIO1!A17</f>
        <v>40210</v>
      </c>
      <c r="K11" s="255"/>
      <c r="L11" s="255"/>
      <c r="M11" s="255"/>
      <c r="N11" s="255"/>
      <c r="O11" s="255"/>
      <c r="P11" s="255"/>
      <c r="Q11" s="121"/>
      <c r="R11" s="255">
        <f>+CALENDARIO1!A19</f>
        <v>40238</v>
      </c>
      <c r="S11" s="255"/>
      <c r="T11" s="255"/>
      <c r="U11" s="255"/>
      <c r="V11" s="255"/>
      <c r="W11" s="255"/>
      <c r="X11" s="255"/>
      <c r="Y11" s="121"/>
      <c r="Z11" s="255">
        <f>+CALENDARIO1!A21</f>
        <v>40269</v>
      </c>
      <c r="AA11" s="255"/>
      <c r="AB11" s="255"/>
      <c r="AC11" s="255"/>
      <c r="AD11" s="255"/>
      <c r="AE11" s="255"/>
      <c r="AF11" s="255"/>
      <c r="AG11" s="121"/>
      <c r="AH11" s="121"/>
    </row>
    <row r="12" spans="2:33" s="124" customFormat="1" ht="11.25">
      <c r="B12" s="123" t="str">
        <f>+CALENDARIO1!$B14</f>
        <v>L</v>
      </c>
      <c r="C12" s="123" t="str">
        <f>+CALENDARIO1!$C14</f>
        <v>M</v>
      </c>
      <c r="D12" s="123" t="str">
        <f>+CALENDARIO1!$D14</f>
        <v>X</v>
      </c>
      <c r="E12" s="123" t="str">
        <f>+CALENDARIO1!$E14</f>
        <v>J</v>
      </c>
      <c r="F12" s="123" t="str">
        <f>+CALENDARIO1!$F14</f>
        <v>V</v>
      </c>
      <c r="G12" s="123" t="str">
        <f>+CALENDARIO1!$G14</f>
        <v>S</v>
      </c>
      <c r="H12" s="123" t="str">
        <f>+CALENDARIO1!$H14</f>
        <v>D</v>
      </c>
      <c r="J12" s="125" t="str">
        <f>+CALENDARIO1!$B14</f>
        <v>L</v>
      </c>
      <c r="K12" s="125" t="str">
        <f>+CALENDARIO1!$C14</f>
        <v>M</v>
      </c>
      <c r="L12" s="125" t="str">
        <f>+CALENDARIO1!$D14</f>
        <v>X</v>
      </c>
      <c r="M12" s="125" t="str">
        <f>+CALENDARIO1!$E14</f>
        <v>J</v>
      </c>
      <c r="N12" s="125" t="str">
        <f>+CALENDARIO1!$F14</f>
        <v>V</v>
      </c>
      <c r="O12" s="125" t="str">
        <f>+CALENDARIO1!$G14</f>
        <v>S</v>
      </c>
      <c r="P12" s="125" t="str">
        <f>+CALENDARIO1!$H14</f>
        <v>D</v>
      </c>
      <c r="R12" s="125" t="str">
        <f>+CALENDARIO1!$B14</f>
        <v>L</v>
      </c>
      <c r="S12" s="125" t="str">
        <f>+CALENDARIO1!$C14</f>
        <v>M</v>
      </c>
      <c r="T12" s="125" t="str">
        <f>+CALENDARIO1!$D14</f>
        <v>X</v>
      </c>
      <c r="U12" s="125" t="str">
        <f>+CALENDARIO1!$E14</f>
        <v>J</v>
      </c>
      <c r="V12" s="125" t="str">
        <f>+CALENDARIO1!$F14</f>
        <v>V</v>
      </c>
      <c r="W12" s="125" t="str">
        <f>+CALENDARIO1!$G14</f>
        <v>S</v>
      </c>
      <c r="X12" s="125" t="str">
        <f>+CALENDARIO1!$H14</f>
        <v>D</v>
      </c>
      <c r="Y12" s="126"/>
      <c r="Z12" s="125" t="str">
        <f>+CALENDARIO1!$B14</f>
        <v>L</v>
      </c>
      <c r="AA12" s="125" t="str">
        <f>+CALENDARIO1!$C14</f>
        <v>M</v>
      </c>
      <c r="AB12" s="125" t="str">
        <f>+CALENDARIO1!$D14</f>
        <v>X</v>
      </c>
      <c r="AC12" s="125" t="str">
        <f>+CALENDARIO1!$E14</f>
        <v>J</v>
      </c>
      <c r="AD12" s="125" t="str">
        <f>+CALENDARIO1!$F14</f>
        <v>V</v>
      </c>
      <c r="AE12" s="125" t="str">
        <f>+CALENDARIO1!$G14</f>
        <v>S</v>
      </c>
      <c r="AF12" s="125" t="str">
        <f>+CALENDARIO1!$H14</f>
        <v>D</v>
      </c>
      <c r="AG12" s="127"/>
    </row>
    <row r="13" spans="2:40" s="124" customFormat="1" ht="12.75">
      <c r="B13" s="128">
        <f>+CALENDARIO1!B15</f>
      </c>
      <c r="C13" s="129">
        <f>+CALENDARIO1!C15</f>
      </c>
      <c r="D13" s="129">
        <f>+CALENDARIO1!D15</f>
      </c>
      <c r="E13" s="129">
        <f>+CALENDARIO1!E15</f>
      </c>
      <c r="F13" s="129">
        <f>+CALENDARIO1!F15</f>
        <v>40179</v>
      </c>
      <c r="G13" s="129">
        <f>+CALENDARIO1!G15</f>
        <v>40180</v>
      </c>
      <c r="H13" s="130">
        <f>+CALENDARIO1!H15</f>
        <v>40181</v>
      </c>
      <c r="J13" s="128">
        <f>+CALENDARIO1!B17</f>
        <v>40210</v>
      </c>
      <c r="K13" s="129">
        <f>+CALENDARIO1!C17</f>
        <v>40211</v>
      </c>
      <c r="L13" s="129">
        <f>+CALENDARIO1!D17</f>
        <v>40212</v>
      </c>
      <c r="M13" s="129">
        <f>+CALENDARIO1!E17</f>
        <v>40213</v>
      </c>
      <c r="N13" s="129">
        <f>+CALENDARIO1!F17</f>
        <v>40214</v>
      </c>
      <c r="O13" s="129">
        <f>+CALENDARIO1!G17</f>
        <v>40215</v>
      </c>
      <c r="P13" s="130">
        <f>+CALENDARIO1!H17</f>
        <v>40216</v>
      </c>
      <c r="R13" s="128">
        <f>+CALENDARIO1!B19</f>
        <v>40238</v>
      </c>
      <c r="S13" s="129">
        <f>+CALENDARIO1!C19</f>
        <v>40239</v>
      </c>
      <c r="T13" s="129">
        <f>+CALENDARIO1!D19</f>
        <v>40240</v>
      </c>
      <c r="U13" s="129">
        <f>+CALENDARIO1!E19</f>
        <v>40241</v>
      </c>
      <c r="V13" s="129">
        <f>+CALENDARIO1!F19</f>
        <v>40242</v>
      </c>
      <c r="W13" s="129">
        <f>+CALENDARIO1!G19</f>
        <v>40243</v>
      </c>
      <c r="X13" s="130">
        <f>+CALENDARIO1!H19</f>
        <v>40244</v>
      </c>
      <c r="Y13" s="126"/>
      <c r="Z13" s="128">
        <f>+CALENDARIO1!B21</f>
      </c>
      <c r="AA13" s="129">
        <f>+CALENDARIO1!C21</f>
      </c>
      <c r="AB13" s="129">
        <f>+CALENDARIO1!D21</f>
      </c>
      <c r="AC13" s="129">
        <f>+CALENDARIO1!E21</f>
        <v>40269</v>
      </c>
      <c r="AD13" s="129">
        <f>+CALENDARIO1!F21</f>
        <v>40270</v>
      </c>
      <c r="AE13" s="129">
        <f>+CALENDARIO1!G21</f>
        <v>40271</v>
      </c>
      <c r="AF13" s="130">
        <f>+CALENDARIO1!H21</f>
        <v>40272</v>
      </c>
      <c r="AG13" s="131"/>
      <c r="AH13" s="132"/>
      <c r="AI13" s="133"/>
      <c r="AJ13" s="132"/>
      <c r="AK13" s="132"/>
      <c r="AL13" s="132"/>
      <c r="AM13" s="132"/>
      <c r="AN13" s="132"/>
    </row>
    <row r="14" spans="2:40" s="135" customFormat="1" ht="11.25">
      <c r="B14" s="134"/>
      <c r="C14" s="134"/>
      <c r="D14" s="134"/>
      <c r="E14" s="134"/>
      <c r="F14" s="134">
        <f>+CALENDARIO1!F16</f>
        <v>0</v>
      </c>
      <c r="G14" s="134">
        <f>+CALENDARIO1!G16</f>
        <v>0</v>
      </c>
      <c r="H14" s="134">
        <f>+CALENDARIO1!H16</f>
        <v>0</v>
      </c>
      <c r="J14" s="136">
        <f>+CALENDARIO1!B18</f>
        <v>0.3333333333333333</v>
      </c>
      <c r="K14" s="136">
        <f>+CALENDARIO1!C18</f>
        <v>0.3333333333333333</v>
      </c>
      <c r="L14" s="136">
        <f>+CALENDARIO1!D18</f>
        <v>0.3333333333333333</v>
      </c>
      <c r="M14" s="136">
        <f>+CALENDARIO1!E18</f>
        <v>0.3333333333333333</v>
      </c>
      <c r="N14" s="136">
        <f>+CALENDARIO1!F18</f>
        <v>0.20833333333333334</v>
      </c>
      <c r="O14" s="136">
        <f>+CALENDARIO1!G18</f>
        <v>0</v>
      </c>
      <c r="P14" s="136">
        <f>+CALENDARIO1!H18</f>
        <v>0</v>
      </c>
      <c r="R14" s="136">
        <f>+CALENDARIO1!B20</f>
        <v>0.3333333333333333</v>
      </c>
      <c r="S14" s="136">
        <f>+CALENDARIO1!C20</f>
        <v>0.3333333333333333</v>
      </c>
      <c r="T14" s="136">
        <f>+CALENDARIO1!D20</f>
        <v>0.3333333333333333</v>
      </c>
      <c r="U14" s="136">
        <f>+CALENDARIO1!E20</f>
        <v>0.3333333333333333</v>
      </c>
      <c r="V14" s="136">
        <f>+CALENDARIO1!F20</f>
        <v>0.20833333333333334</v>
      </c>
      <c r="W14" s="136">
        <f>+CALENDARIO1!G20</f>
        <v>0</v>
      </c>
      <c r="X14" s="136">
        <f>+CALENDARIO1!H20</f>
        <v>0</v>
      </c>
      <c r="Y14" s="134"/>
      <c r="Z14" s="136"/>
      <c r="AA14" s="136"/>
      <c r="AB14" s="136"/>
      <c r="AC14" s="136">
        <f>+CALENDARIO1!E22</f>
        <v>0.3333333333333333</v>
      </c>
      <c r="AD14" s="136">
        <f>+CALENDARIO1!F22</f>
        <v>0</v>
      </c>
      <c r="AE14" s="136">
        <f>+CALENDARIO1!G22</f>
        <v>0</v>
      </c>
      <c r="AF14" s="136">
        <f>+CALENDARIO1!H22</f>
        <v>0</v>
      </c>
      <c r="AG14" s="137"/>
      <c r="AH14" s="138"/>
      <c r="AI14" s="244" t="s">
        <v>32</v>
      </c>
      <c r="AJ14" s="244"/>
      <c r="AK14" s="244"/>
      <c r="AL14" s="244"/>
      <c r="AM14" s="244"/>
      <c r="AN14" s="138"/>
    </row>
    <row r="15" spans="2:40" s="139" customFormat="1" ht="11.25">
      <c r="B15" s="128">
        <f>+CALENDARIO1!I15</f>
        <v>40182</v>
      </c>
      <c r="C15" s="129">
        <f>+CALENDARIO1!J15</f>
        <v>40183</v>
      </c>
      <c r="D15" s="129">
        <f>+CALENDARIO1!K15</f>
        <v>40184</v>
      </c>
      <c r="E15" s="129">
        <f>+CALENDARIO1!L15</f>
        <v>40185</v>
      </c>
      <c r="F15" s="129">
        <f>+CALENDARIO1!M15</f>
        <v>40186</v>
      </c>
      <c r="G15" s="129">
        <f>+CALENDARIO1!N15</f>
        <v>40187</v>
      </c>
      <c r="H15" s="130">
        <f>+CALENDARIO1!O15</f>
        <v>40188</v>
      </c>
      <c r="J15" s="128">
        <f>+CALENDARIO1!I17</f>
        <v>40217</v>
      </c>
      <c r="K15" s="129">
        <f>+CALENDARIO1!J17</f>
        <v>40218</v>
      </c>
      <c r="L15" s="129">
        <f>+CALENDARIO1!K17</f>
        <v>40219</v>
      </c>
      <c r="M15" s="129">
        <f>+CALENDARIO1!L17</f>
        <v>40220</v>
      </c>
      <c r="N15" s="129">
        <f>+CALENDARIO1!M17</f>
        <v>40221</v>
      </c>
      <c r="O15" s="129">
        <f>+CALENDARIO1!N17</f>
        <v>40222</v>
      </c>
      <c r="P15" s="130">
        <f>+CALENDARIO1!O17</f>
        <v>40223</v>
      </c>
      <c r="R15" s="128">
        <f>+CALENDARIO1!I19</f>
        <v>40245</v>
      </c>
      <c r="S15" s="129">
        <f>+CALENDARIO1!J19</f>
        <v>40246</v>
      </c>
      <c r="T15" s="129">
        <f>+CALENDARIO1!K19</f>
        <v>40247</v>
      </c>
      <c r="U15" s="129">
        <f>+CALENDARIO1!L19</f>
        <v>40248</v>
      </c>
      <c r="V15" s="129">
        <f>+CALENDARIO1!M19</f>
        <v>40249</v>
      </c>
      <c r="W15" s="129">
        <f>+CALENDARIO1!N19</f>
        <v>40250</v>
      </c>
      <c r="X15" s="130">
        <f>+CALENDARIO1!O19</f>
        <v>40251</v>
      </c>
      <c r="Y15" s="140"/>
      <c r="Z15" s="128">
        <f>+CALENDARIO1!I21</f>
        <v>40273</v>
      </c>
      <c r="AA15" s="129">
        <f>+CALENDARIO1!J21</f>
        <v>40274</v>
      </c>
      <c r="AB15" s="129">
        <f>+CALENDARIO1!K21</f>
        <v>40275</v>
      </c>
      <c r="AC15" s="129">
        <f>+CALENDARIO1!L21</f>
        <v>40276</v>
      </c>
      <c r="AD15" s="129">
        <f>+CALENDARIO1!M21</f>
        <v>40277</v>
      </c>
      <c r="AE15" s="129">
        <f>+CALENDARIO1!N21</f>
        <v>40278</v>
      </c>
      <c r="AF15" s="130">
        <f>+CALENDARIO1!O21</f>
        <v>40279</v>
      </c>
      <c r="AG15" s="131"/>
      <c r="AH15" s="141"/>
      <c r="AI15" s="244" t="s">
        <v>33</v>
      </c>
      <c r="AJ15" s="244"/>
      <c r="AK15" s="244"/>
      <c r="AL15" s="244"/>
      <c r="AM15" s="244"/>
      <c r="AN15" s="141"/>
    </row>
    <row r="16" spans="2:40" s="139" customFormat="1" ht="11.25">
      <c r="B16" s="142">
        <f>+CALENDARIO1!I16</f>
        <v>0.3333333333333333</v>
      </c>
      <c r="C16" s="142">
        <f>+CALENDARIO1!J16</f>
        <v>0.3333333333333333</v>
      </c>
      <c r="D16" s="142">
        <f>+CALENDARIO1!K16</f>
        <v>0</v>
      </c>
      <c r="E16" s="142">
        <f>+CALENDARIO1!L16</f>
        <v>0.3333333333333333</v>
      </c>
      <c r="F16" s="142">
        <f>+CALENDARIO1!M16</f>
        <v>0.20833333333333334</v>
      </c>
      <c r="G16" s="142">
        <f>+CALENDARIO1!N16</f>
        <v>0</v>
      </c>
      <c r="H16" s="142">
        <f>+CALENDARIO1!O16</f>
        <v>0</v>
      </c>
      <c r="J16" s="136">
        <f>+CALENDARIO1!I18</f>
        <v>0.3333333333333333</v>
      </c>
      <c r="K16" s="136">
        <f>+CALENDARIO1!J18</f>
        <v>0.3333333333333333</v>
      </c>
      <c r="L16" s="136">
        <f>+CALENDARIO1!K18</f>
        <v>0.3333333333333333</v>
      </c>
      <c r="M16" s="136">
        <f>+CALENDARIO1!L18</f>
        <v>0.3333333333333333</v>
      </c>
      <c r="N16" s="136">
        <f>+CALENDARIO1!M18</f>
        <v>0.20833333333333334</v>
      </c>
      <c r="O16" s="136">
        <f>+CALENDARIO1!N18</f>
        <v>0</v>
      </c>
      <c r="P16" s="136">
        <f>+CALENDARIO1!O18</f>
        <v>0</v>
      </c>
      <c r="R16" s="136">
        <f>+CALENDARIO1!I20</f>
        <v>0.3333333333333333</v>
      </c>
      <c r="S16" s="136">
        <f>+CALENDARIO1!J20</f>
        <v>0.3333333333333333</v>
      </c>
      <c r="T16" s="136">
        <f>+CALENDARIO1!K20</f>
        <v>0.3333333333333333</v>
      </c>
      <c r="U16" s="136">
        <f>+CALENDARIO1!L20</f>
        <v>0.3333333333333333</v>
      </c>
      <c r="V16" s="136">
        <f>+CALENDARIO1!M20</f>
        <v>0.20833333333333334</v>
      </c>
      <c r="W16" s="136">
        <f>+CALENDARIO1!N20</f>
        <v>0</v>
      </c>
      <c r="X16" s="136">
        <f>+CALENDARIO1!O20</f>
        <v>0</v>
      </c>
      <c r="Y16" s="140"/>
      <c r="Z16" s="136">
        <f>+CALENDARIO1!I22</f>
        <v>0</v>
      </c>
      <c r="AA16" s="136">
        <f>+CALENDARIO1!J22</f>
        <v>0.3333333333333333</v>
      </c>
      <c r="AB16" s="136">
        <f>+CALENDARIO1!K22</f>
        <v>0.3333333333333333</v>
      </c>
      <c r="AC16" s="136">
        <f>+CALENDARIO1!L22</f>
        <v>0.3333333333333333</v>
      </c>
      <c r="AD16" s="136">
        <f>+CALENDARIO1!M22</f>
        <v>0.20833333333333334</v>
      </c>
      <c r="AE16" s="136">
        <f>+CALENDARIO1!N22</f>
        <v>0</v>
      </c>
      <c r="AF16" s="136">
        <f>+CALENDARIO1!O22</f>
        <v>0</v>
      </c>
      <c r="AG16" s="137"/>
      <c r="AH16" s="141"/>
      <c r="AI16" s="243" t="s">
        <v>34</v>
      </c>
      <c r="AJ16" s="243"/>
      <c r="AK16" s="243"/>
      <c r="AL16" s="243"/>
      <c r="AM16" s="243"/>
      <c r="AN16" s="141"/>
    </row>
    <row r="17" spans="2:40" s="139" customFormat="1" ht="11.25">
      <c r="B17" s="128">
        <f>+CALENDARIO1!P15</f>
        <v>40189</v>
      </c>
      <c r="C17" s="129">
        <f>+CALENDARIO1!Q15</f>
        <v>40190</v>
      </c>
      <c r="D17" s="129">
        <f>+CALENDARIO1!R15</f>
        <v>40191</v>
      </c>
      <c r="E17" s="129">
        <f>+CALENDARIO1!S15</f>
        <v>40192</v>
      </c>
      <c r="F17" s="129">
        <f>+CALENDARIO1!T15</f>
        <v>40193</v>
      </c>
      <c r="G17" s="129">
        <f>+CALENDARIO1!U15</f>
        <v>40194</v>
      </c>
      <c r="H17" s="130">
        <f>+CALENDARIO1!V15</f>
        <v>40195</v>
      </c>
      <c r="J17" s="128">
        <f>+CALENDARIO1!P17</f>
        <v>40224</v>
      </c>
      <c r="K17" s="129">
        <f>+CALENDARIO1!Q17</f>
        <v>40225</v>
      </c>
      <c r="L17" s="129">
        <f>+CALENDARIO1!R17</f>
        <v>40226</v>
      </c>
      <c r="M17" s="129">
        <f>+CALENDARIO1!S17</f>
        <v>40227</v>
      </c>
      <c r="N17" s="129">
        <f>+CALENDARIO1!T17</f>
        <v>40228</v>
      </c>
      <c r="O17" s="129">
        <f>+CALENDARIO1!U17</f>
        <v>40229</v>
      </c>
      <c r="P17" s="130">
        <f>+CALENDARIO1!V17</f>
        <v>40230</v>
      </c>
      <c r="R17" s="128">
        <f>+CALENDARIO1!P19</f>
        <v>40252</v>
      </c>
      <c r="S17" s="129">
        <f>+CALENDARIO1!Q19</f>
        <v>40253</v>
      </c>
      <c r="T17" s="129">
        <f>+CALENDARIO1!R19</f>
        <v>40254</v>
      </c>
      <c r="U17" s="129">
        <f>+CALENDARIO1!S19</f>
        <v>40255</v>
      </c>
      <c r="V17" s="129">
        <f>+CALENDARIO1!T19</f>
        <v>40256</v>
      </c>
      <c r="W17" s="129">
        <f>+CALENDARIO1!U19</f>
        <v>40257</v>
      </c>
      <c r="X17" s="130">
        <f>+CALENDARIO1!V19</f>
        <v>40258</v>
      </c>
      <c r="Y17" s="140"/>
      <c r="Z17" s="128">
        <f>+CALENDARIO1!P21</f>
        <v>40280</v>
      </c>
      <c r="AA17" s="129">
        <f>+CALENDARIO1!Q21</f>
        <v>40281</v>
      </c>
      <c r="AB17" s="129">
        <f>+CALENDARIO1!R21</f>
        <v>40282</v>
      </c>
      <c r="AC17" s="129">
        <f>+CALENDARIO1!S21</f>
        <v>40283</v>
      </c>
      <c r="AD17" s="129">
        <f>+CALENDARIO1!T21</f>
        <v>40284</v>
      </c>
      <c r="AE17" s="129">
        <f>+CALENDARIO1!U21</f>
        <v>40285</v>
      </c>
      <c r="AF17" s="130">
        <f>+CALENDARIO1!V21</f>
        <v>40286</v>
      </c>
      <c r="AG17" s="131"/>
      <c r="AH17" s="141"/>
      <c r="AI17" s="248">
        <f>+DATOS!G15</f>
        <v>66.5</v>
      </c>
      <c r="AJ17" s="249"/>
      <c r="AK17" s="249"/>
      <c r="AL17" s="249"/>
      <c r="AM17" s="250"/>
      <c r="AN17" s="141"/>
    </row>
    <row r="18" spans="2:40" s="139" customFormat="1" ht="11.25">
      <c r="B18" s="142">
        <f>+CALENDARIO1!P16</f>
        <v>0.3333333333333333</v>
      </c>
      <c r="C18" s="142">
        <f>+CALENDARIO1!Q16</f>
        <v>0.3333333333333333</v>
      </c>
      <c r="D18" s="142">
        <f>+CALENDARIO1!R16</f>
        <v>0.3333333333333333</v>
      </c>
      <c r="E18" s="142">
        <f>+CALENDARIO1!S16</f>
        <v>0.3333333333333333</v>
      </c>
      <c r="F18" s="142">
        <f>+CALENDARIO1!T16</f>
        <v>0.20833333333333334</v>
      </c>
      <c r="G18" s="142">
        <f>+CALENDARIO1!U16</f>
        <v>0</v>
      </c>
      <c r="H18" s="142">
        <f>+CALENDARIO1!V16</f>
        <v>0</v>
      </c>
      <c r="J18" s="136">
        <f>+CALENDARIO1!P18</f>
        <v>0.3333333333333333</v>
      </c>
      <c r="K18" s="136">
        <f>+CALENDARIO1!Q18</f>
        <v>0.3333333333333333</v>
      </c>
      <c r="L18" s="136">
        <f>+CALENDARIO1!R18</f>
        <v>0.3333333333333333</v>
      </c>
      <c r="M18" s="136">
        <f>+CALENDARIO1!S18</f>
        <v>0.3333333333333333</v>
      </c>
      <c r="N18" s="136">
        <f>+CALENDARIO1!T18</f>
        <v>0.20833333333333334</v>
      </c>
      <c r="O18" s="136">
        <f>+CALENDARIO1!U18</f>
        <v>0</v>
      </c>
      <c r="P18" s="136">
        <f>+CALENDARIO1!V18</f>
        <v>0</v>
      </c>
      <c r="R18" s="136">
        <f>+CALENDARIO1!P20</f>
        <v>0.3333333333333333</v>
      </c>
      <c r="S18" s="136">
        <f>+CALENDARIO1!Q20</f>
        <v>0.3333333333333333</v>
      </c>
      <c r="T18" s="136">
        <f>+CALENDARIO1!R20</f>
        <v>0.3333333333333333</v>
      </c>
      <c r="U18" s="136">
        <f>+CALENDARIO1!S20</f>
        <v>0.3333333333333333</v>
      </c>
      <c r="V18" s="136">
        <f>+CALENDARIO1!T20</f>
        <v>0</v>
      </c>
      <c r="W18" s="136">
        <f>+CALENDARIO1!U20</f>
        <v>0</v>
      </c>
      <c r="X18" s="136">
        <f>+CALENDARIO1!V20</f>
        <v>0</v>
      </c>
      <c r="Y18" s="140"/>
      <c r="Z18" s="136">
        <f>+CALENDARIO1!P22</f>
        <v>0</v>
      </c>
      <c r="AA18" s="136">
        <f>+CALENDARIO1!Q22</f>
        <v>0.3333333333333333</v>
      </c>
      <c r="AB18" s="136">
        <f>+CALENDARIO1!R22</f>
        <v>0.3333333333333333</v>
      </c>
      <c r="AC18" s="136">
        <f>+CALENDARIO1!S22</f>
        <v>0.3333333333333333</v>
      </c>
      <c r="AD18" s="136">
        <f>+CALENDARIO1!T22</f>
        <v>0.20833333333333334</v>
      </c>
      <c r="AE18" s="136">
        <f>+CALENDARIO1!U22</f>
        <v>0</v>
      </c>
      <c r="AF18" s="136">
        <f>+CALENDARIO1!V22</f>
        <v>0</v>
      </c>
      <c r="AG18" s="137"/>
      <c r="AH18" s="141"/>
      <c r="AI18" s="141"/>
      <c r="AJ18" s="141"/>
      <c r="AK18" s="141"/>
      <c r="AL18" s="141"/>
      <c r="AM18" s="141"/>
      <c r="AN18" s="141"/>
    </row>
    <row r="19" spans="2:35" s="139" customFormat="1" ht="11.25">
      <c r="B19" s="128">
        <f>+CALENDARIO1!W15</f>
        <v>40196</v>
      </c>
      <c r="C19" s="129">
        <f>+CALENDARIO1!X15</f>
        <v>40197</v>
      </c>
      <c r="D19" s="129">
        <f>+CALENDARIO1!Y15</f>
        <v>40198</v>
      </c>
      <c r="E19" s="129">
        <f>+CALENDARIO1!Z15</f>
        <v>40199</v>
      </c>
      <c r="F19" s="129">
        <f>+CALENDARIO1!AA15</f>
        <v>40200</v>
      </c>
      <c r="G19" s="129">
        <f>+CALENDARIO1!AB15</f>
        <v>40201</v>
      </c>
      <c r="H19" s="130">
        <f>+CALENDARIO1!AC15</f>
        <v>40202</v>
      </c>
      <c r="J19" s="128">
        <f>+CALENDARIO1!W17</f>
        <v>40231</v>
      </c>
      <c r="K19" s="129">
        <f>+CALENDARIO1!X17</f>
        <v>40232</v>
      </c>
      <c r="L19" s="129">
        <f>+CALENDARIO1!Y17</f>
        <v>40233</v>
      </c>
      <c r="M19" s="129">
        <f>+CALENDARIO1!Z17</f>
        <v>40234</v>
      </c>
      <c r="N19" s="129">
        <f>+CALENDARIO1!AA17</f>
        <v>40235</v>
      </c>
      <c r="O19" s="129">
        <f>+CALENDARIO1!AB17</f>
        <v>40236</v>
      </c>
      <c r="P19" s="130">
        <f>+CALENDARIO1!AC17</f>
        <v>40237</v>
      </c>
      <c r="R19" s="128">
        <f>+CALENDARIO1!W19</f>
        <v>40259</v>
      </c>
      <c r="S19" s="129">
        <f>+CALENDARIO1!X19</f>
        <v>40260</v>
      </c>
      <c r="T19" s="129">
        <f>+CALENDARIO1!Y19</f>
        <v>40261</v>
      </c>
      <c r="U19" s="129">
        <f>+CALENDARIO1!Z19</f>
        <v>40262</v>
      </c>
      <c r="V19" s="129">
        <f>+CALENDARIO1!AA19</f>
        <v>40263</v>
      </c>
      <c r="W19" s="129">
        <f>+CALENDARIO1!AB19</f>
        <v>40264</v>
      </c>
      <c r="X19" s="130">
        <f>+CALENDARIO1!AC19</f>
        <v>40265</v>
      </c>
      <c r="Y19" s="140"/>
      <c r="Z19" s="128">
        <f>+CALENDARIO1!W21</f>
        <v>40287</v>
      </c>
      <c r="AA19" s="129">
        <f>+CALENDARIO1!X21</f>
        <v>40288</v>
      </c>
      <c r="AB19" s="129">
        <f>+CALENDARIO1!Y21</f>
        <v>40289</v>
      </c>
      <c r="AC19" s="129">
        <f>+CALENDARIO1!Z21</f>
        <v>40290</v>
      </c>
      <c r="AD19" s="129">
        <f>+CALENDARIO1!AA21</f>
        <v>40291</v>
      </c>
      <c r="AE19" s="129">
        <f>+CALENDARIO1!AB21</f>
        <v>40292</v>
      </c>
      <c r="AF19" s="130">
        <f>+CALENDARIO1!AC21</f>
        <v>40293</v>
      </c>
      <c r="AG19" s="131"/>
      <c r="AI19" s="143"/>
    </row>
    <row r="20" spans="2:35" s="139" customFormat="1" ht="11.25">
      <c r="B20" s="142">
        <f>+CALENDARIO1!W16</f>
        <v>0.3333333333333333</v>
      </c>
      <c r="C20" s="142">
        <f>+CALENDARIO1!X16</f>
        <v>0.3333333333333333</v>
      </c>
      <c r="D20" s="142">
        <f>+CALENDARIO1!Y16</f>
        <v>0.3333333333333333</v>
      </c>
      <c r="E20" s="142">
        <f>+CALENDARIO1!Z16</f>
        <v>0.3333333333333333</v>
      </c>
      <c r="F20" s="142">
        <f>+CALENDARIO1!AA16</f>
        <v>0</v>
      </c>
      <c r="G20" s="142">
        <f>+CALENDARIO1!AB16</f>
        <v>0</v>
      </c>
      <c r="H20" s="142">
        <f>+CALENDARIO1!AC16</f>
        <v>0</v>
      </c>
      <c r="J20" s="136">
        <f>+CALENDARIO1!W18</f>
        <v>0.3333333333333333</v>
      </c>
      <c r="K20" s="136">
        <f>+CALENDARIO1!X18</f>
        <v>0.3333333333333333</v>
      </c>
      <c r="L20" s="136">
        <f>+CALENDARIO1!Y18</f>
        <v>0.3333333333333333</v>
      </c>
      <c r="M20" s="136">
        <f>+CALENDARIO1!Z18</f>
        <v>0.3333333333333333</v>
      </c>
      <c r="N20" s="136">
        <f>+CALENDARIO1!AA18</f>
        <v>0.20833333333333334</v>
      </c>
      <c r="O20" s="136">
        <f>+CALENDARIO1!AB18</f>
        <v>0</v>
      </c>
      <c r="P20" s="136">
        <f>+CALENDARIO1!AC18</f>
        <v>0</v>
      </c>
      <c r="R20" s="136">
        <f>+CALENDARIO1!W20</f>
        <v>0.3333333333333333</v>
      </c>
      <c r="S20" s="136">
        <f>+CALENDARIO1!X20</f>
        <v>0.3333333333333333</v>
      </c>
      <c r="T20" s="136">
        <f>+CALENDARIO1!Y20</f>
        <v>0.3333333333333333</v>
      </c>
      <c r="U20" s="136">
        <f>+CALENDARIO1!Z20</f>
        <v>0.3333333333333333</v>
      </c>
      <c r="V20" s="136">
        <f>+CALENDARIO1!AA20</f>
        <v>0.20833333333333334</v>
      </c>
      <c r="W20" s="136">
        <f>+CALENDARIO1!AB20</f>
        <v>0</v>
      </c>
      <c r="X20" s="136">
        <f>+CALENDARIO1!AC20</f>
        <v>0</v>
      </c>
      <c r="Y20" s="140"/>
      <c r="Z20" s="136">
        <f>+CALENDARIO1!W22</f>
        <v>0.3333333333333333</v>
      </c>
      <c r="AA20" s="136">
        <f>+CALENDARIO1!X22</f>
        <v>0.3333333333333333</v>
      </c>
      <c r="AB20" s="136">
        <f>+CALENDARIO1!Y22</f>
        <v>0.3333333333333333</v>
      </c>
      <c r="AC20" s="136">
        <f>+CALENDARIO1!Z22</f>
        <v>0.3333333333333333</v>
      </c>
      <c r="AD20" s="136">
        <f>+CALENDARIO1!AA22</f>
        <v>0.20833333333333334</v>
      </c>
      <c r="AE20" s="136">
        <f>+CALENDARIO1!AB22</f>
        <v>0</v>
      </c>
      <c r="AF20" s="136">
        <f>+CALENDARIO1!AC22</f>
        <v>0</v>
      </c>
      <c r="AG20" s="137"/>
      <c r="AI20" s="143"/>
    </row>
    <row r="21" spans="2:35" s="139" customFormat="1" ht="11.25">
      <c r="B21" s="128">
        <f>+CALENDARIO1!AD15</f>
        <v>40203</v>
      </c>
      <c r="C21" s="129">
        <f>+CALENDARIO1!AE15</f>
        <v>40204</v>
      </c>
      <c r="D21" s="129">
        <f>+CALENDARIO1!AF15</f>
        <v>40205</v>
      </c>
      <c r="E21" s="129">
        <f>+CALENDARIO1!AG15</f>
        <v>40206</v>
      </c>
      <c r="F21" s="129">
        <f>+CALENDARIO1!AH15</f>
        <v>40207</v>
      </c>
      <c r="G21" s="129">
        <f>+CALENDARIO1!AI15</f>
        <v>40208</v>
      </c>
      <c r="H21" s="130">
        <f>+CALENDARIO1!AJ15</f>
        <v>40209</v>
      </c>
      <c r="J21" s="128">
        <f>+CALENDARIO1!AD17</f>
      </c>
      <c r="K21" s="129">
        <f>+CALENDARIO1!AE17</f>
      </c>
      <c r="L21" s="129">
        <f>+CALENDARIO1!AF17</f>
      </c>
      <c r="M21" s="129">
        <f>+CALENDARIO1!AG17</f>
      </c>
      <c r="N21" s="129">
        <f>+CALENDARIO1!AH17</f>
      </c>
      <c r="O21" s="129">
        <f>+CALENDARIO1!AI17</f>
      </c>
      <c r="P21" s="130">
        <f>+CALENDARIO1!AJ17</f>
      </c>
      <c r="R21" s="128">
        <f>+CALENDARIO1!AD19</f>
        <v>40266</v>
      </c>
      <c r="S21" s="129">
        <f>+CALENDARIO1!AE19</f>
        <v>40267</v>
      </c>
      <c r="T21" s="129">
        <f>+CALENDARIO1!AF19</f>
        <v>40268</v>
      </c>
      <c r="U21" s="129">
        <f>+CALENDARIO1!AG19</f>
      </c>
      <c r="V21" s="129">
        <f>+CALENDARIO1!AH19</f>
      </c>
      <c r="W21" s="129">
        <f>+CALENDARIO1!AI19</f>
      </c>
      <c r="X21" s="130">
        <f>+CALENDARIO1!AJ19</f>
      </c>
      <c r="Y21" s="140"/>
      <c r="Z21" s="128">
        <f>+CALENDARIO1!AD21</f>
        <v>40294</v>
      </c>
      <c r="AA21" s="129">
        <f>+CALENDARIO1!AE21</f>
        <v>40295</v>
      </c>
      <c r="AB21" s="129">
        <f>+CALENDARIO1!AF21</f>
        <v>40296</v>
      </c>
      <c r="AC21" s="129">
        <f>+CALENDARIO1!AG21</f>
        <v>40297</v>
      </c>
      <c r="AD21" s="129">
        <f>+CALENDARIO1!AH21</f>
        <v>40298</v>
      </c>
      <c r="AE21" s="129">
        <f>+CALENDARIO1!AI21</f>
      </c>
      <c r="AF21" s="130">
        <f>+CALENDARIO1!AJ21</f>
      </c>
      <c r="AG21" s="131"/>
      <c r="AI21" s="143"/>
    </row>
    <row r="22" spans="2:33" s="139" customFormat="1" ht="11.25">
      <c r="B22" s="142">
        <f>+CALENDARIO1!AD16</f>
        <v>0.3333333333333333</v>
      </c>
      <c r="C22" s="142">
        <f>+CALENDARIO1!AE16</f>
        <v>0.3333333333333333</v>
      </c>
      <c r="D22" s="142">
        <f>+CALENDARIO1!AF16</f>
        <v>0.3333333333333333</v>
      </c>
      <c r="E22" s="142">
        <f>+CALENDARIO1!AG16</f>
        <v>0.3333333333333333</v>
      </c>
      <c r="F22" s="142">
        <f>+CALENDARIO1!AH16</f>
        <v>0.20833333333333334</v>
      </c>
      <c r="G22" s="142">
        <f>+CALENDARIO1!AI16</f>
        <v>0</v>
      </c>
      <c r="H22" s="142">
        <f>+CALENDARIO1!AJ16</f>
        <v>0</v>
      </c>
      <c r="J22" s="136"/>
      <c r="K22" s="136"/>
      <c r="L22" s="136"/>
      <c r="M22" s="136"/>
      <c r="N22" s="136"/>
      <c r="O22" s="136"/>
      <c r="P22" s="136"/>
      <c r="R22" s="136">
        <f>+CALENDARIO1!AD20</f>
        <v>0.3333333333333333</v>
      </c>
      <c r="S22" s="136">
        <f>+CALENDARIO1!AE20</f>
        <v>0.3333333333333333</v>
      </c>
      <c r="T22" s="136">
        <f>+CALENDARIO1!AF20</f>
        <v>0.3333333333333333</v>
      </c>
      <c r="U22" s="136"/>
      <c r="V22" s="136"/>
      <c r="W22" s="136"/>
      <c r="X22" s="136"/>
      <c r="Y22" s="140"/>
      <c r="Z22" s="136">
        <f>+CALENDARIO1!AD22</f>
        <v>0.3333333333333333</v>
      </c>
      <c r="AA22" s="136">
        <f>+CALENDARIO1!AE22</f>
        <v>0.3333333333333333</v>
      </c>
      <c r="AB22" s="136">
        <f>+CALENDARIO1!AF22</f>
        <v>0.3333333333333333</v>
      </c>
      <c r="AC22" s="136">
        <f>+CALENDARIO1!AG22</f>
        <v>0.3333333333333333</v>
      </c>
      <c r="AD22" s="136">
        <f>+CALENDARIO1!AH22</f>
        <v>0.20833333333333334</v>
      </c>
      <c r="AE22" s="136"/>
      <c r="AF22" s="136"/>
      <c r="AG22" s="137"/>
    </row>
    <row r="23" spans="2:33" s="139" customFormat="1" ht="5.25" customHeight="1">
      <c r="B23" s="144"/>
      <c r="C23" s="144"/>
      <c r="D23" s="144"/>
      <c r="E23" s="144"/>
      <c r="F23" s="144"/>
      <c r="G23" s="144"/>
      <c r="H23" s="144"/>
      <c r="J23" s="144"/>
      <c r="K23" s="144"/>
      <c r="L23" s="144"/>
      <c r="M23" s="144"/>
      <c r="N23" s="144"/>
      <c r="O23" s="144"/>
      <c r="P23" s="144"/>
      <c r="R23" s="144"/>
      <c r="S23" s="144"/>
      <c r="T23" s="144"/>
      <c r="U23" s="144"/>
      <c r="V23" s="144"/>
      <c r="W23" s="144"/>
      <c r="X23" s="144"/>
      <c r="Y23" s="140"/>
      <c r="Z23" s="144"/>
      <c r="AA23" s="144"/>
      <c r="AB23" s="144"/>
      <c r="AC23" s="144"/>
      <c r="AD23" s="144"/>
      <c r="AE23" s="144"/>
      <c r="AF23" s="144"/>
      <c r="AG23" s="137"/>
    </row>
    <row r="24" spans="2:33" s="139" customFormat="1" ht="11.25">
      <c r="B24" s="252" t="s">
        <v>43</v>
      </c>
      <c r="C24" s="252"/>
      <c r="D24" s="145">
        <f>+DATOS!I40</f>
        <v>18</v>
      </c>
      <c r="E24" s="253" t="s">
        <v>37</v>
      </c>
      <c r="F24" s="253"/>
      <c r="G24" s="251">
        <f>+DATOS!K40</f>
        <v>5.624999999999999</v>
      </c>
      <c r="H24" s="251"/>
      <c r="J24" s="252" t="s">
        <v>43</v>
      </c>
      <c r="K24" s="252"/>
      <c r="L24" s="145">
        <f>+DATOS!I41</f>
        <v>20</v>
      </c>
      <c r="M24" s="253" t="s">
        <v>37</v>
      </c>
      <c r="N24" s="253"/>
      <c r="O24" s="251">
        <f>+DATOS!K41</f>
        <v>6.166666666666665</v>
      </c>
      <c r="P24" s="251"/>
      <c r="R24" s="252" t="s">
        <v>43</v>
      </c>
      <c r="S24" s="252"/>
      <c r="T24" s="145">
        <f>+DATOS!I42</f>
        <v>22</v>
      </c>
      <c r="U24" s="254" t="s">
        <v>37</v>
      </c>
      <c r="V24" s="253"/>
      <c r="W24" s="251">
        <f>+DATOS!K42</f>
        <v>6.958333333333331</v>
      </c>
      <c r="X24" s="251"/>
      <c r="Y24" s="140"/>
      <c r="Z24" s="252" t="s">
        <v>43</v>
      </c>
      <c r="AA24" s="252"/>
      <c r="AB24" s="145">
        <f>+DATOS!I43</f>
        <v>19</v>
      </c>
      <c r="AC24" s="253" t="s">
        <v>37</v>
      </c>
      <c r="AD24" s="253"/>
      <c r="AE24" s="251">
        <f>+DATOS!K43</f>
        <v>5.833333333333332</v>
      </c>
      <c r="AF24" s="251"/>
      <c r="AG24" s="146"/>
    </row>
    <row r="25" spans="25:40" s="139" customFormat="1" ht="6" customHeight="1">
      <c r="Y25" s="140"/>
      <c r="AG25" s="143"/>
      <c r="AH25" s="141"/>
      <c r="AI25" s="133"/>
      <c r="AJ25" s="132"/>
      <c r="AK25" s="132"/>
      <c r="AL25" s="132"/>
      <c r="AM25" s="132"/>
      <c r="AN25" s="141"/>
    </row>
    <row r="26" spans="2:40" s="122" customFormat="1" ht="15.75">
      <c r="B26" s="255">
        <f>+CALENDARIO1!A23</f>
        <v>40299</v>
      </c>
      <c r="C26" s="255"/>
      <c r="D26" s="255"/>
      <c r="E26" s="255"/>
      <c r="F26" s="255"/>
      <c r="G26" s="255"/>
      <c r="H26" s="255"/>
      <c r="J26" s="255">
        <f>+CALENDARIO1!A25</f>
        <v>40330</v>
      </c>
      <c r="K26" s="255"/>
      <c r="L26" s="255"/>
      <c r="M26" s="255"/>
      <c r="N26" s="255"/>
      <c r="O26" s="255"/>
      <c r="P26" s="255"/>
      <c r="R26" s="255">
        <f>+CALENDARIO1!A27</f>
        <v>40360</v>
      </c>
      <c r="S26" s="255"/>
      <c r="T26" s="255"/>
      <c r="U26" s="255"/>
      <c r="V26" s="255"/>
      <c r="W26" s="255"/>
      <c r="X26" s="255"/>
      <c r="Y26" s="147"/>
      <c r="Z26" s="260">
        <f>+CALENDARIO1!A29</f>
        <v>40391</v>
      </c>
      <c r="AA26" s="260"/>
      <c r="AB26" s="260"/>
      <c r="AC26" s="260"/>
      <c r="AD26" s="260"/>
      <c r="AE26" s="260"/>
      <c r="AF26" s="260"/>
      <c r="AG26" s="148"/>
      <c r="AH26" s="133"/>
      <c r="AI26" s="244" t="s">
        <v>32</v>
      </c>
      <c r="AJ26" s="244"/>
      <c r="AK26" s="244"/>
      <c r="AL26" s="244"/>
      <c r="AM26" s="244"/>
      <c r="AN26" s="133"/>
    </row>
    <row r="27" spans="2:40" s="124" customFormat="1" ht="11.25">
      <c r="B27" s="123" t="str">
        <f>+CALENDARIO1!$B14</f>
        <v>L</v>
      </c>
      <c r="C27" s="123" t="str">
        <f>+CALENDARIO1!$C14</f>
        <v>M</v>
      </c>
      <c r="D27" s="123" t="str">
        <f>+CALENDARIO1!$D14</f>
        <v>X</v>
      </c>
      <c r="E27" s="123" t="str">
        <f>+CALENDARIO1!$E14</f>
        <v>J</v>
      </c>
      <c r="F27" s="123" t="str">
        <f>+CALENDARIO1!$F14</f>
        <v>V</v>
      </c>
      <c r="G27" s="123" t="str">
        <f>+CALENDARIO1!$G14</f>
        <v>S</v>
      </c>
      <c r="H27" s="123" t="str">
        <f>+CALENDARIO1!$H14</f>
        <v>D</v>
      </c>
      <c r="J27" s="123" t="str">
        <f>+CALENDARIO1!$B14</f>
        <v>L</v>
      </c>
      <c r="K27" s="123" t="str">
        <f>+CALENDARIO1!$C14</f>
        <v>M</v>
      </c>
      <c r="L27" s="123" t="str">
        <f>+CALENDARIO1!$D14</f>
        <v>X</v>
      </c>
      <c r="M27" s="123" t="str">
        <f>+CALENDARIO1!$E14</f>
        <v>J</v>
      </c>
      <c r="N27" s="123" t="str">
        <f>+CALENDARIO1!$F14</f>
        <v>V</v>
      </c>
      <c r="O27" s="123" t="str">
        <f>+CALENDARIO1!$G14</f>
        <v>S</v>
      </c>
      <c r="P27" s="123" t="str">
        <f>+CALENDARIO1!$H14</f>
        <v>D</v>
      </c>
      <c r="R27" s="123" t="str">
        <f>+CALENDARIO1!$B14</f>
        <v>L</v>
      </c>
      <c r="S27" s="123" t="str">
        <f>+CALENDARIO1!$C14</f>
        <v>M</v>
      </c>
      <c r="T27" s="123" t="str">
        <f>+CALENDARIO1!$D14</f>
        <v>X</v>
      </c>
      <c r="U27" s="123" t="str">
        <f>+CALENDARIO1!$E14</f>
        <v>J</v>
      </c>
      <c r="V27" s="123" t="str">
        <f>+CALENDARIO1!$F14</f>
        <v>V</v>
      </c>
      <c r="W27" s="123" t="str">
        <f>+CALENDARIO1!$G14</f>
        <v>S</v>
      </c>
      <c r="X27" s="123" t="str">
        <f>+CALENDARIO1!$H14</f>
        <v>D</v>
      </c>
      <c r="Y27" s="126"/>
      <c r="Z27" s="123" t="str">
        <f>+CALENDARIO1!$B14</f>
        <v>L</v>
      </c>
      <c r="AA27" s="123" t="str">
        <f>+CALENDARIO1!$C14</f>
        <v>M</v>
      </c>
      <c r="AB27" s="123" t="str">
        <f>+CALENDARIO1!$D14</f>
        <v>X</v>
      </c>
      <c r="AC27" s="123" t="str">
        <f>+CALENDARIO1!$E14</f>
        <v>J</v>
      </c>
      <c r="AD27" s="123" t="str">
        <f>+CALENDARIO1!$F14</f>
        <v>V</v>
      </c>
      <c r="AE27" s="123" t="str">
        <f>+CALENDARIO1!$G14</f>
        <v>S</v>
      </c>
      <c r="AF27" s="123" t="str">
        <f>+CALENDARIO1!$H14</f>
        <v>D</v>
      </c>
      <c r="AG27" s="149"/>
      <c r="AH27" s="132"/>
      <c r="AI27" s="244" t="s">
        <v>35</v>
      </c>
      <c r="AJ27" s="244"/>
      <c r="AK27" s="244"/>
      <c r="AL27" s="244"/>
      <c r="AM27" s="244"/>
      <c r="AN27" s="132"/>
    </row>
    <row r="28" spans="2:40" s="124" customFormat="1" ht="11.25">
      <c r="B28" s="128">
        <f>+CALENDARIO1!B23</f>
      </c>
      <c r="C28" s="129">
        <f>+CALENDARIO1!C23</f>
      </c>
      <c r="D28" s="129">
        <f>+CALENDARIO1!D23</f>
      </c>
      <c r="E28" s="129">
        <f>+CALENDARIO1!E23</f>
      </c>
      <c r="F28" s="129">
        <f>+CALENDARIO1!F23</f>
      </c>
      <c r="G28" s="129">
        <f>+CALENDARIO1!G23</f>
        <v>40299</v>
      </c>
      <c r="H28" s="130">
        <f>+CALENDARIO1!H23</f>
        <v>40300</v>
      </c>
      <c r="J28" s="128">
        <f>+CALENDARIO1!AK23</f>
        <v>40329</v>
      </c>
      <c r="K28" s="129">
        <f>+CALENDARIO1!C25</f>
        <v>40330</v>
      </c>
      <c r="L28" s="129">
        <f>+CALENDARIO1!D25</f>
        <v>40331</v>
      </c>
      <c r="M28" s="129">
        <f>+CALENDARIO1!E25</f>
        <v>40332</v>
      </c>
      <c r="N28" s="129">
        <f>+CALENDARIO1!F25</f>
        <v>40333</v>
      </c>
      <c r="O28" s="129">
        <f>+CALENDARIO1!G25</f>
        <v>40334</v>
      </c>
      <c r="P28" s="130">
        <f>+CALENDARIO1!H25</f>
        <v>40335</v>
      </c>
      <c r="R28" s="128">
        <f>+CALENDARIO1!B27</f>
      </c>
      <c r="S28" s="129">
        <f>+CALENDARIO1!C27</f>
      </c>
      <c r="T28" s="129">
        <f>+CALENDARIO1!D27</f>
      </c>
      <c r="U28" s="129">
        <f>+CALENDARIO1!E27</f>
        <v>40360</v>
      </c>
      <c r="V28" s="129">
        <f>+CALENDARIO1!F27</f>
        <v>40361</v>
      </c>
      <c r="W28" s="129">
        <f>+CALENDARIO1!G27</f>
        <v>40362</v>
      </c>
      <c r="X28" s="130">
        <f>+CALENDARIO1!H27</f>
        <v>40363</v>
      </c>
      <c r="Y28" s="126"/>
      <c r="Z28" s="128">
        <f>+CALENDARIO1!B29</f>
      </c>
      <c r="AA28" s="129">
        <f>+CALENDARIO1!C29</f>
      </c>
      <c r="AB28" s="129">
        <f>+CALENDARIO1!D29</f>
      </c>
      <c r="AC28" s="129">
        <f>+CALENDARIO1!E29</f>
      </c>
      <c r="AD28" s="129">
        <f>+CALENDARIO1!F29</f>
      </c>
      <c r="AE28" s="129">
        <f>+CALENDARIO1!G29</f>
      </c>
      <c r="AF28" s="130">
        <f>+CALENDARIO1!H29</f>
        <v>40391</v>
      </c>
      <c r="AG28" s="131"/>
      <c r="AH28" s="132"/>
      <c r="AI28" s="243" t="s">
        <v>36</v>
      </c>
      <c r="AJ28" s="243"/>
      <c r="AK28" s="243"/>
      <c r="AL28" s="243"/>
      <c r="AM28" s="243"/>
      <c r="AN28" s="132"/>
    </row>
    <row r="29" spans="2:40" s="135" customFormat="1" ht="11.25">
      <c r="B29" s="134"/>
      <c r="C29" s="134"/>
      <c r="D29" s="134"/>
      <c r="E29" s="134"/>
      <c r="F29" s="134"/>
      <c r="G29" s="134">
        <f>+CALENDARIO1!G24</f>
        <v>0</v>
      </c>
      <c r="H29" s="134">
        <f>+CALENDARIO1!H24</f>
        <v>0</v>
      </c>
      <c r="J29" s="142">
        <f>+CALENDARIO1!AK24</f>
        <v>0.3333333333333333</v>
      </c>
      <c r="K29" s="142">
        <f>+CALENDARIO1!C26</f>
        <v>0.3333333333333333</v>
      </c>
      <c r="L29" s="142">
        <f>+CALENDARIO1!D26</f>
        <v>0.3333333333333333</v>
      </c>
      <c r="M29" s="142">
        <f>+CALENDARIO1!E26</f>
        <v>0.3333333333333333</v>
      </c>
      <c r="N29" s="142">
        <f>+CALENDARIO1!F26</f>
        <v>0.20833333333333334</v>
      </c>
      <c r="O29" s="142">
        <f>+CALENDARIO1!G26</f>
        <v>0</v>
      </c>
      <c r="P29" s="142">
        <f>+CALENDARIO1!H26</f>
        <v>0</v>
      </c>
      <c r="R29" s="142"/>
      <c r="S29" s="142"/>
      <c r="T29" s="142"/>
      <c r="U29" s="142">
        <f>+CALENDARIO1!E28</f>
        <v>0.2916666666666667</v>
      </c>
      <c r="V29" s="142">
        <f>+CALENDARIO1!F28</f>
        <v>0.20833333333333334</v>
      </c>
      <c r="W29" s="142">
        <f>+CALENDARIO1!G28</f>
        <v>0</v>
      </c>
      <c r="X29" s="142">
        <f>+CALENDARIO1!H28</f>
        <v>0</v>
      </c>
      <c r="Y29" s="134"/>
      <c r="Z29" s="142"/>
      <c r="AA29" s="142"/>
      <c r="AB29" s="142"/>
      <c r="AC29" s="142"/>
      <c r="AD29" s="142"/>
      <c r="AE29" s="142"/>
      <c r="AF29" s="142">
        <f>+CALENDARIO1!H30</f>
        <v>0</v>
      </c>
      <c r="AG29" s="150"/>
      <c r="AH29" s="138"/>
      <c r="AI29" s="248">
        <f>+DATOS!Y41</f>
        <v>74.87499999999999</v>
      </c>
      <c r="AJ29" s="249"/>
      <c r="AK29" s="249"/>
      <c r="AL29" s="249"/>
      <c r="AM29" s="250"/>
      <c r="AN29" s="138"/>
    </row>
    <row r="30" spans="2:40" s="139" customFormat="1" ht="11.25">
      <c r="B30" s="128">
        <f>+CALENDARIO1!I23</f>
        <v>40301</v>
      </c>
      <c r="C30" s="129">
        <f>+CALENDARIO1!J23</f>
        <v>40302</v>
      </c>
      <c r="D30" s="129">
        <f>+CALENDARIO1!K23</f>
        <v>40303</v>
      </c>
      <c r="E30" s="129">
        <f>+CALENDARIO1!L23</f>
        <v>40304</v>
      </c>
      <c r="F30" s="129">
        <f>+CALENDARIO1!M23</f>
        <v>40305</v>
      </c>
      <c r="G30" s="129">
        <f>+CALENDARIO1!N23</f>
        <v>40306</v>
      </c>
      <c r="H30" s="130">
        <f>+CALENDARIO1!O23</f>
        <v>40307</v>
      </c>
      <c r="J30" s="128">
        <f>+CALENDARIO1!I25</f>
        <v>40336</v>
      </c>
      <c r="K30" s="129">
        <f>+CALENDARIO1!J25</f>
        <v>40337</v>
      </c>
      <c r="L30" s="129">
        <f>+CALENDARIO1!K25</f>
        <v>40338</v>
      </c>
      <c r="M30" s="129">
        <f>+CALENDARIO1!L25</f>
        <v>40339</v>
      </c>
      <c r="N30" s="129">
        <f>+CALENDARIO1!M25</f>
        <v>40340</v>
      </c>
      <c r="O30" s="129">
        <f>+CALENDARIO1!N25</f>
        <v>40341</v>
      </c>
      <c r="P30" s="130">
        <f>+CALENDARIO1!O25</f>
        <v>40342</v>
      </c>
      <c r="R30" s="128">
        <f>+CALENDARIO1!I27</f>
        <v>40364</v>
      </c>
      <c r="S30" s="129">
        <f>+CALENDARIO1!J27</f>
        <v>40365</v>
      </c>
      <c r="T30" s="129">
        <f>+CALENDARIO1!K27</f>
        <v>40366</v>
      </c>
      <c r="U30" s="129">
        <f>+CALENDARIO1!L27</f>
        <v>40367</v>
      </c>
      <c r="V30" s="129">
        <f>+CALENDARIO1!M27</f>
        <v>40368</v>
      </c>
      <c r="W30" s="129">
        <f>+CALENDARIO1!N27</f>
        <v>40369</v>
      </c>
      <c r="X30" s="130">
        <f>+CALENDARIO1!O27</f>
        <v>40370</v>
      </c>
      <c r="Y30" s="140"/>
      <c r="Z30" s="128">
        <f>+CALENDARIO1!I29</f>
        <v>40392</v>
      </c>
      <c r="AA30" s="129">
        <f>+CALENDARIO1!J29</f>
        <v>40393</v>
      </c>
      <c r="AB30" s="129">
        <f>+CALENDARIO1!K29</f>
        <v>40394</v>
      </c>
      <c r="AC30" s="129">
        <f>+CALENDARIO1!L29</f>
        <v>40395</v>
      </c>
      <c r="AD30" s="129">
        <f>+CALENDARIO1!M29</f>
        <v>40396</v>
      </c>
      <c r="AE30" s="129">
        <f>+CALENDARIO1!N29</f>
        <v>40397</v>
      </c>
      <c r="AF30" s="130">
        <f>+CALENDARIO1!O29</f>
        <v>40398</v>
      </c>
      <c r="AG30" s="131"/>
      <c r="AH30" s="141"/>
      <c r="AI30" s="141"/>
      <c r="AJ30" s="141"/>
      <c r="AK30" s="141"/>
      <c r="AL30" s="141"/>
      <c r="AM30" s="141"/>
      <c r="AN30" s="141"/>
    </row>
    <row r="31" spans="2:35" s="139" customFormat="1" ht="12.75">
      <c r="B31" s="142">
        <f>+CALENDARIO1!I24</f>
        <v>0.3333333333333333</v>
      </c>
      <c r="C31" s="142">
        <f>+CALENDARIO1!J24</f>
        <v>0.3333333333333333</v>
      </c>
      <c r="D31" s="142">
        <f>+CALENDARIO1!K24</f>
        <v>0.3333333333333333</v>
      </c>
      <c r="E31" s="142">
        <f>+CALENDARIO1!L24</f>
        <v>0.3333333333333333</v>
      </c>
      <c r="F31" s="142">
        <f>+CALENDARIO1!M24</f>
        <v>0.20833333333333334</v>
      </c>
      <c r="G31" s="142">
        <f>+CALENDARIO1!N24</f>
        <v>0</v>
      </c>
      <c r="H31" s="142">
        <f>+CALENDARIO1!O24</f>
        <v>0</v>
      </c>
      <c r="J31" s="142">
        <f>+CALENDARIO1!I26</f>
        <v>0.3333333333333333</v>
      </c>
      <c r="K31" s="142">
        <f>+CALENDARIO1!J26</f>
        <v>0.3333333333333333</v>
      </c>
      <c r="L31" s="142">
        <f>+CALENDARIO1!K26</f>
        <v>0.3333333333333333</v>
      </c>
      <c r="M31" s="142">
        <f>+CALENDARIO1!L26</f>
        <v>0.3333333333333333</v>
      </c>
      <c r="N31" s="142">
        <f>+CALENDARIO1!M26</f>
        <v>0.20833333333333334</v>
      </c>
      <c r="O31" s="142">
        <f>+CALENDARIO1!N26</f>
        <v>0</v>
      </c>
      <c r="P31" s="142">
        <f>+CALENDARIO1!O26</f>
        <v>0</v>
      </c>
      <c r="R31" s="142">
        <f>+CALENDARIO1!I28</f>
        <v>0.2916666666666667</v>
      </c>
      <c r="S31" s="142">
        <f>+CALENDARIO1!J28</f>
        <v>0.2916666666666667</v>
      </c>
      <c r="T31" s="142">
        <f>+CALENDARIO1!K28</f>
        <v>0.2916666666666667</v>
      </c>
      <c r="U31" s="142">
        <f>+CALENDARIO1!L28</f>
        <v>0.2916666666666667</v>
      </c>
      <c r="V31" s="142">
        <f>+CALENDARIO1!M28</f>
        <v>0.20833333333333334</v>
      </c>
      <c r="W31" s="142">
        <f>+CALENDARIO1!N28</f>
        <v>0</v>
      </c>
      <c r="X31" s="142">
        <f>+CALENDARIO1!O28</f>
        <v>0</v>
      </c>
      <c r="Y31" s="140"/>
      <c r="Z31" s="142">
        <f>+CALENDARIO1!I30</f>
        <v>0.2916666666666667</v>
      </c>
      <c r="AA31" s="142">
        <f>+CALENDARIO1!J30</f>
        <v>0.2916666666666667</v>
      </c>
      <c r="AB31" s="142">
        <f>+CALENDARIO1!K30</f>
        <v>0.2916666666666667</v>
      </c>
      <c r="AC31" s="142">
        <f>+CALENDARIO1!L30</f>
        <v>0.2916666666666667</v>
      </c>
      <c r="AD31" s="142">
        <f>+CALENDARIO1!M30</f>
        <v>0.20833333333333334</v>
      </c>
      <c r="AE31" s="142">
        <f>+CALENDARIO1!N30</f>
        <v>0</v>
      </c>
      <c r="AF31" s="142">
        <f>+CALENDARIO1!O30</f>
        <v>0</v>
      </c>
      <c r="AG31" s="150"/>
      <c r="AI31" s="151"/>
    </row>
    <row r="32" spans="2:35" s="139" customFormat="1" ht="12.75">
      <c r="B32" s="128">
        <f>+CALENDARIO1!P23</f>
        <v>40308</v>
      </c>
      <c r="C32" s="129">
        <f>+CALENDARIO1!Q23</f>
        <v>40309</v>
      </c>
      <c r="D32" s="129">
        <f>+CALENDARIO1!R23</f>
        <v>40310</v>
      </c>
      <c r="E32" s="129">
        <f>+CALENDARIO1!S23</f>
        <v>40311</v>
      </c>
      <c r="F32" s="129">
        <f>+CALENDARIO1!T23</f>
        <v>40312</v>
      </c>
      <c r="G32" s="129">
        <f>+CALENDARIO1!U23</f>
        <v>40313</v>
      </c>
      <c r="H32" s="130">
        <f>+CALENDARIO1!V23</f>
        <v>40314</v>
      </c>
      <c r="J32" s="128">
        <f>+CALENDARIO1!P25</f>
        <v>40343</v>
      </c>
      <c r="K32" s="129">
        <f>+CALENDARIO1!Q25</f>
        <v>40344</v>
      </c>
      <c r="L32" s="129">
        <f>+CALENDARIO1!R25</f>
        <v>40345</v>
      </c>
      <c r="M32" s="129">
        <f>+CALENDARIO1!S25</f>
        <v>40346</v>
      </c>
      <c r="N32" s="129">
        <f>+CALENDARIO1!T25</f>
        <v>40347</v>
      </c>
      <c r="O32" s="129">
        <f>+CALENDARIO1!U25</f>
        <v>40348</v>
      </c>
      <c r="P32" s="130">
        <f>+CALENDARIO1!V25</f>
        <v>40349</v>
      </c>
      <c r="R32" s="128">
        <f>+CALENDARIO1!P27</f>
        <v>40371</v>
      </c>
      <c r="S32" s="129">
        <f>+CALENDARIO1!Q27</f>
        <v>40372</v>
      </c>
      <c r="T32" s="129">
        <f>+CALENDARIO1!R27</f>
        <v>40373</v>
      </c>
      <c r="U32" s="129">
        <f>+CALENDARIO1!S27</f>
        <v>40374</v>
      </c>
      <c r="V32" s="129">
        <f>+CALENDARIO1!T27</f>
        <v>40375</v>
      </c>
      <c r="W32" s="129">
        <f>+CALENDARIO1!U27</f>
        <v>40376</v>
      </c>
      <c r="X32" s="130">
        <f>+CALENDARIO1!V27</f>
        <v>40377</v>
      </c>
      <c r="Y32" s="140"/>
      <c r="Z32" s="128">
        <f>+CALENDARIO1!P29</f>
        <v>40399</v>
      </c>
      <c r="AA32" s="129">
        <f>+CALENDARIO1!Q29</f>
        <v>40400</v>
      </c>
      <c r="AB32" s="129">
        <f>+CALENDARIO1!R29</f>
        <v>40401</v>
      </c>
      <c r="AC32" s="129">
        <f>+CALENDARIO1!S29</f>
        <v>40402</v>
      </c>
      <c r="AD32" s="129">
        <f>+CALENDARIO1!T29</f>
        <v>40403</v>
      </c>
      <c r="AE32" s="129">
        <f>+CALENDARIO1!U29</f>
        <v>40404</v>
      </c>
      <c r="AF32" s="130">
        <f>+CALENDARIO1!V29</f>
        <v>40405</v>
      </c>
      <c r="AG32" s="131"/>
      <c r="AI32" s="151"/>
    </row>
    <row r="33" spans="2:35" s="139" customFormat="1" ht="12.75">
      <c r="B33" s="142">
        <f>+CALENDARIO1!P24</f>
        <v>0.3333333333333333</v>
      </c>
      <c r="C33" s="142">
        <f>+CALENDARIO1!Q24</f>
        <v>0.3333333333333333</v>
      </c>
      <c r="D33" s="142">
        <f>+CALENDARIO1!R24</f>
        <v>0.3333333333333333</v>
      </c>
      <c r="E33" s="142">
        <f>+CALENDARIO1!S24</f>
        <v>0.3333333333333333</v>
      </c>
      <c r="F33" s="142">
        <f>+CALENDARIO1!T24</f>
        <v>0.20833333333333334</v>
      </c>
      <c r="G33" s="142">
        <f>+CALENDARIO1!U24</f>
        <v>0</v>
      </c>
      <c r="H33" s="142">
        <f>+CALENDARIO1!V24</f>
        <v>0</v>
      </c>
      <c r="J33" s="142">
        <f>+CALENDARIO1!P26</f>
        <v>0.2916666666666667</v>
      </c>
      <c r="K33" s="142">
        <f>+CALENDARIO1!Q26</f>
        <v>0.2916666666666667</v>
      </c>
      <c r="L33" s="142">
        <f>+CALENDARIO1!R26</f>
        <v>0.2916666666666667</v>
      </c>
      <c r="M33" s="142">
        <f>+CALENDARIO1!S26</f>
        <v>0.2916666666666667</v>
      </c>
      <c r="N33" s="142">
        <f>+CALENDARIO1!T26</f>
        <v>0.20833333333333334</v>
      </c>
      <c r="O33" s="142">
        <f>+CALENDARIO1!U26</f>
        <v>0</v>
      </c>
      <c r="P33" s="142">
        <f>+CALENDARIO1!V26</f>
        <v>0</v>
      </c>
      <c r="R33" s="142">
        <f>+CALENDARIO1!P28</f>
        <v>0.2916666666666667</v>
      </c>
      <c r="S33" s="142">
        <f>+CALENDARIO1!Q28</f>
        <v>0.2916666666666667</v>
      </c>
      <c r="T33" s="142">
        <f>+CALENDARIO1!R28</f>
        <v>0.2916666666666667</v>
      </c>
      <c r="U33" s="142">
        <f>+CALENDARIO1!S28</f>
        <v>0.2916666666666667</v>
      </c>
      <c r="V33" s="142">
        <f>+CALENDARIO1!T28</f>
        <v>0.20833333333333334</v>
      </c>
      <c r="W33" s="142">
        <f>+CALENDARIO1!U28</f>
        <v>0</v>
      </c>
      <c r="X33" s="142">
        <f>+CALENDARIO1!V28</f>
        <v>0</v>
      </c>
      <c r="Y33" s="140"/>
      <c r="Z33" s="142">
        <f>+CALENDARIO1!P30</f>
        <v>0.2916666666666667</v>
      </c>
      <c r="AA33" s="142">
        <f>+CALENDARIO1!Q30</f>
        <v>0.2916666666666667</v>
      </c>
      <c r="AB33" s="142">
        <f>+CALENDARIO1!R30</f>
        <v>0.2916666666666667</v>
      </c>
      <c r="AC33" s="142">
        <f>+CALENDARIO1!S30</f>
        <v>0.2916666666666667</v>
      </c>
      <c r="AD33" s="142">
        <f>+CALENDARIO1!T30</f>
        <v>0.20833333333333334</v>
      </c>
      <c r="AE33" s="142">
        <f>+CALENDARIO1!U30</f>
        <v>0</v>
      </c>
      <c r="AF33" s="142">
        <f>+CALENDARIO1!V30</f>
        <v>0</v>
      </c>
      <c r="AG33" s="150"/>
      <c r="AI33" s="151"/>
    </row>
    <row r="34" spans="2:35" s="139" customFormat="1" ht="11.25">
      <c r="B34" s="128">
        <f>+CALENDARIO1!W23</f>
        <v>40315</v>
      </c>
      <c r="C34" s="129">
        <f>+CALENDARIO1!X23</f>
        <v>40316</v>
      </c>
      <c r="D34" s="129">
        <f>+CALENDARIO1!Y23</f>
        <v>40317</v>
      </c>
      <c r="E34" s="129">
        <f>+CALENDARIO1!Z23</f>
        <v>40318</v>
      </c>
      <c r="F34" s="129">
        <f>+CALENDARIO1!AA23</f>
        <v>40319</v>
      </c>
      <c r="G34" s="129">
        <f>+CALENDARIO1!AB23</f>
        <v>40320</v>
      </c>
      <c r="H34" s="130">
        <f>+CALENDARIO1!AC23</f>
        <v>40321</v>
      </c>
      <c r="J34" s="128">
        <f>+CALENDARIO1!W25</f>
        <v>40350</v>
      </c>
      <c r="K34" s="129">
        <f>+CALENDARIO1!X25</f>
        <v>40351</v>
      </c>
      <c r="L34" s="129">
        <f>+CALENDARIO1!Y25</f>
        <v>40352</v>
      </c>
      <c r="M34" s="129">
        <f>+CALENDARIO1!Z25</f>
        <v>40353</v>
      </c>
      <c r="N34" s="129">
        <f>+CALENDARIO1!AA25</f>
        <v>40354</v>
      </c>
      <c r="O34" s="129">
        <f>+CALENDARIO1!AB25</f>
        <v>40355</v>
      </c>
      <c r="P34" s="130">
        <f>+CALENDARIO1!AC25</f>
        <v>40356</v>
      </c>
      <c r="R34" s="128">
        <f>+CALENDARIO1!W27</f>
        <v>40378</v>
      </c>
      <c r="S34" s="129">
        <f>+CALENDARIO1!X27</f>
        <v>40379</v>
      </c>
      <c r="T34" s="129">
        <f>+CALENDARIO1!Y27</f>
        <v>40380</v>
      </c>
      <c r="U34" s="129">
        <f>+CALENDARIO1!Z27</f>
        <v>40381</v>
      </c>
      <c r="V34" s="129">
        <f>+CALENDARIO1!AA27</f>
        <v>40382</v>
      </c>
      <c r="W34" s="129">
        <f>+CALENDARIO1!AB27</f>
        <v>40383</v>
      </c>
      <c r="X34" s="130">
        <f>+CALENDARIO1!AC27</f>
        <v>40384</v>
      </c>
      <c r="Y34" s="140"/>
      <c r="Z34" s="128">
        <f>+CALENDARIO1!W29</f>
        <v>40406</v>
      </c>
      <c r="AA34" s="129">
        <f>+CALENDARIO1!X29</f>
        <v>40407</v>
      </c>
      <c r="AB34" s="129">
        <f>+CALENDARIO1!Y29</f>
        <v>40408</v>
      </c>
      <c r="AC34" s="129">
        <f>+CALENDARIO1!Z29</f>
        <v>40409</v>
      </c>
      <c r="AD34" s="129">
        <f>+CALENDARIO1!AA29</f>
        <v>40410</v>
      </c>
      <c r="AE34" s="129">
        <f>+CALENDARIO1!AB29</f>
        <v>40411</v>
      </c>
      <c r="AF34" s="130">
        <f>+CALENDARIO1!AC29</f>
        <v>40412</v>
      </c>
      <c r="AG34" s="131"/>
      <c r="AI34" s="124"/>
    </row>
    <row r="35" spans="2:40" s="139" customFormat="1" ht="12.75">
      <c r="B35" s="142">
        <f>+CALENDARIO1!W24</f>
        <v>0.3333333333333333</v>
      </c>
      <c r="C35" s="142">
        <f>+CALENDARIO1!X24</f>
        <v>0.3333333333333333</v>
      </c>
      <c r="D35" s="142">
        <f>+CALENDARIO1!Y24</f>
        <v>0.3333333333333333</v>
      </c>
      <c r="E35" s="142">
        <f>+CALENDARIO1!Z24</f>
        <v>0.3333333333333333</v>
      </c>
      <c r="F35" s="142">
        <f>+CALENDARIO1!AA24</f>
        <v>0.20833333333333334</v>
      </c>
      <c r="G35" s="142">
        <f>+CALENDARIO1!AB24</f>
        <v>0</v>
      </c>
      <c r="H35" s="142">
        <f>+CALENDARIO1!AC24</f>
        <v>0</v>
      </c>
      <c r="J35" s="142">
        <f>+CALENDARIO1!W26</f>
        <v>0.2916666666666667</v>
      </c>
      <c r="K35" s="142">
        <f>+CALENDARIO1!X26</f>
        <v>0.2916666666666667</v>
      </c>
      <c r="L35" s="142">
        <f>+CALENDARIO1!Y26</f>
        <v>0.2916666666666667</v>
      </c>
      <c r="M35" s="142">
        <f>+CALENDARIO1!Z26</f>
        <v>0.2916666666666667</v>
      </c>
      <c r="N35" s="142">
        <f>+CALENDARIO1!AA26</f>
        <v>0.20833333333333334</v>
      </c>
      <c r="O35" s="142">
        <f>+CALENDARIO1!AB26</f>
        <v>0</v>
      </c>
      <c r="P35" s="142">
        <f>+CALENDARIO1!AC26</f>
        <v>0</v>
      </c>
      <c r="R35" s="142">
        <f>+CALENDARIO1!W28</f>
        <v>0.2916666666666667</v>
      </c>
      <c r="S35" s="142">
        <f>+CALENDARIO1!X28</f>
        <v>0.2916666666666667</v>
      </c>
      <c r="T35" s="142">
        <f>+CALENDARIO1!Y28</f>
        <v>0.2916666666666667</v>
      </c>
      <c r="U35" s="142">
        <f>+CALENDARIO1!Z28</f>
        <v>0.2916666666666667</v>
      </c>
      <c r="V35" s="142">
        <f>+CALENDARIO1!AA28</f>
        <v>0.20833333333333334</v>
      </c>
      <c r="W35" s="142">
        <f>+CALENDARIO1!AB28</f>
        <v>0</v>
      </c>
      <c r="X35" s="142">
        <f>+CALENDARIO1!AC28</f>
        <v>0</v>
      </c>
      <c r="Y35" s="140"/>
      <c r="Z35" s="142">
        <f>+CALENDARIO1!W30</f>
        <v>0.2916666666666667</v>
      </c>
      <c r="AA35" s="142">
        <f>+CALENDARIO1!X30</f>
        <v>0.2916666666666667</v>
      </c>
      <c r="AB35" s="142">
        <f>+CALENDARIO1!Y30</f>
        <v>0.2916666666666667</v>
      </c>
      <c r="AC35" s="142">
        <f>+CALENDARIO1!Z30</f>
        <v>0.2916666666666667</v>
      </c>
      <c r="AD35" s="142">
        <f>+CALENDARIO1!AA30</f>
        <v>0.20833333333333334</v>
      </c>
      <c r="AE35" s="142">
        <f>+CALENDARIO1!AB30</f>
        <v>0</v>
      </c>
      <c r="AF35" s="142">
        <f>+CALENDARIO1!AC30</f>
        <v>0</v>
      </c>
      <c r="AG35" s="150"/>
      <c r="AH35" s="141"/>
      <c r="AI35" s="133"/>
      <c r="AJ35" s="132"/>
      <c r="AK35" s="132"/>
      <c r="AL35" s="132"/>
      <c r="AM35" s="132"/>
      <c r="AN35" s="141"/>
    </row>
    <row r="36" spans="2:40" s="139" customFormat="1" ht="11.25">
      <c r="B36" s="128">
        <f>+CALENDARIO1!AD23</f>
        <v>40322</v>
      </c>
      <c r="C36" s="129">
        <f>+CALENDARIO1!AE23</f>
        <v>40323</v>
      </c>
      <c r="D36" s="129">
        <f>+CALENDARIO1!AF23</f>
        <v>40324</v>
      </c>
      <c r="E36" s="129">
        <f>+CALENDARIO1!AG23</f>
        <v>40325</v>
      </c>
      <c r="F36" s="129">
        <f>+CALENDARIO1!AH23</f>
        <v>40326</v>
      </c>
      <c r="G36" s="129">
        <f>+CALENDARIO1!AI23</f>
        <v>40327</v>
      </c>
      <c r="H36" s="130">
        <f>+CALENDARIO1!AJ23</f>
        <v>40328</v>
      </c>
      <c r="J36" s="128">
        <f>+CALENDARIO1!AD25</f>
        <v>40357</v>
      </c>
      <c r="K36" s="129">
        <f>+CALENDARIO1!AE25</f>
        <v>40358</v>
      </c>
      <c r="L36" s="129">
        <f>+CALENDARIO1!AF25</f>
        <v>40359</v>
      </c>
      <c r="M36" s="129">
        <f>+CALENDARIO1!AG25</f>
      </c>
      <c r="N36" s="129">
        <f>+CALENDARIO1!AH25</f>
      </c>
      <c r="O36" s="129">
        <f>+CALENDARIO1!AI25</f>
      </c>
      <c r="P36" s="130">
        <f>+CALENDARIO1!AJ25</f>
      </c>
      <c r="R36" s="128">
        <f>+CALENDARIO1!AD27</f>
        <v>40385</v>
      </c>
      <c r="S36" s="129">
        <f>+CALENDARIO1!AE27</f>
        <v>40386</v>
      </c>
      <c r="T36" s="129">
        <f>+CALENDARIO1!AF27</f>
        <v>40387</v>
      </c>
      <c r="U36" s="129">
        <f>+CALENDARIO1!AG27</f>
        <v>40388</v>
      </c>
      <c r="V36" s="129">
        <f>+CALENDARIO1!AH27</f>
        <v>40389</v>
      </c>
      <c r="W36" s="129">
        <f>+CALENDARIO1!AI27</f>
        <v>40390</v>
      </c>
      <c r="X36" s="130">
        <f>+CALENDARIO1!AJ27</f>
      </c>
      <c r="Y36" s="140"/>
      <c r="Z36" s="128">
        <f>+CALENDARIO1!AD29</f>
        <v>40413</v>
      </c>
      <c r="AA36" s="129">
        <f>+CALENDARIO1!AE29</f>
        <v>40414</v>
      </c>
      <c r="AB36" s="129">
        <f>+CALENDARIO1!AF29</f>
        <v>40415</v>
      </c>
      <c r="AC36" s="129">
        <f>+CALENDARIO1!AG29</f>
        <v>40416</v>
      </c>
      <c r="AD36" s="129">
        <f>+CALENDARIO1!AH29</f>
        <v>40417</v>
      </c>
      <c r="AE36" s="129">
        <f>+CALENDARIO1!AI29</f>
        <v>40418</v>
      </c>
      <c r="AF36" s="130">
        <f>+CALENDARIO1!AJ29</f>
        <v>40419</v>
      </c>
      <c r="AG36" s="131"/>
      <c r="AH36" s="141"/>
      <c r="AI36" s="244" t="s">
        <v>39</v>
      </c>
      <c r="AJ36" s="244"/>
      <c r="AK36" s="244"/>
      <c r="AL36" s="244"/>
      <c r="AM36" s="244"/>
      <c r="AN36" s="141"/>
    </row>
    <row r="37" spans="2:40" s="139" customFormat="1" ht="11.25">
      <c r="B37" s="142">
        <f>+CALENDARIO1!AD24</f>
        <v>0.3333333333333333</v>
      </c>
      <c r="C37" s="142">
        <f>+CALENDARIO1!AE24</f>
        <v>0.3333333333333333</v>
      </c>
      <c r="D37" s="142">
        <f>+CALENDARIO1!AF24</f>
        <v>0.3333333333333333</v>
      </c>
      <c r="E37" s="142">
        <f>+CALENDARIO1!AG24</f>
        <v>0.3333333333333333</v>
      </c>
      <c r="F37" s="142">
        <f>+CALENDARIO1!AH24</f>
        <v>0.20833333333333334</v>
      </c>
      <c r="G37" s="142">
        <f>+CALENDARIO1!AI24</f>
        <v>0</v>
      </c>
      <c r="H37" s="142">
        <f>+CALENDARIO1!AJ24</f>
        <v>0</v>
      </c>
      <c r="J37" s="142">
        <f>+CALENDARIO1!AD26</f>
        <v>0.2916666666666667</v>
      </c>
      <c r="K37" s="142">
        <f>+CALENDARIO1!AE26</f>
        <v>0.2916666666666667</v>
      </c>
      <c r="L37" s="142">
        <f>+CALENDARIO1!AF26</f>
        <v>0.2916666666666667</v>
      </c>
      <c r="M37" s="142"/>
      <c r="N37" s="142"/>
      <c r="O37" s="142"/>
      <c r="P37" s="142"/>
      <c r="R37" s="152">
        <f>+CALENDARIO1!AD28</f>
        <v>0.2916666666666667</v>
      </c>
      <c r="S37" s="152">
        <f>+CALENDARIO1!AE28</f>
        <v>0.2916666666666667</v>
      </c>
      <c r="T37" s="152">
        <f>+CALENDARIO1!AF28</f>
        <v>0.2916666666666667</v>
      </c>
      <c r="U37" s="152">
        <f>+CALENDARIO1!AG28</f>
        <v>0.2916666666666667</v>
      </c>
      <c r="V37" s="152">
        <f>+CALENDARIO1!AH28</f>
        <v>0.20833333333333334</v>
      </c>
      <c r="W37" s="152">
        <f>+CALENDARIO1!AI28</f>
        <v>0</v>
      </c>
      <c r="X37" s="152"/>
      <c r="Y37" s="140"/>
      <c r="Z37" s="142">
        <f>+CALENDARIO1!AD30</f>
        <v>0.2916666666666667</v>
      </c>
      <c r="AA37" s="142">
        <f>+CALENDARIO1!AE30</f>
        <v>0.2916666666666667</v>
      </c>
      <c r="AB37" s="142">
        <f>+CALENDARIO1!AF30</f>
        <v>0.2916666666666667</v>
      </c>
      <c r="AC37" s="142">
        <f>+CALENDARIO1!AG30</f>
        <v>0.2916666666666667</v>
      </c>
      <c r="AD37" s="142">
        <f>+CALENDARIO1!AH30</f>
        <v>0.20833333333333334</v>
      </c>
      <c r="AE37" s="142">
        <f>+CALENDARIO1!AI30</f>
        <v>0</v>
      </c>
      <c r="AF37" s="142">
        <f>+CALENDARIO1!AJ30</f>
        <v>0</v>
      </c>
      <c r="AG37" s="150"/>
      <c r="AH37" s="141"/>
      <c r="AI37" s="244" t="s">
        <v>40</v>
      </c>
      <c r="AJ37" s="244"/>
      <c r="AK37" s="244"/>
      <c r="AL37" s="244"/>
      <c r="AM37" s="244"/>
      <c r="AN37" s="141"/>
    </row>
    <row r="38" spans="2:40" s="139" customFormat="1" ht="4.5" customHeight="1">
      <c r="B38" s="144"/>
      <c r="C38" s="144"/>
      <c r="D38" s="144"/>
      <c r="E38" s="144"/>
      <c r="F38" s="144"/>
      <c r="G38" s="144"/>
      <c r="H38" s="144"/>
      <c r="J38" s="144"/>
      <c r="K38" s="144"/>
      <c r="L38" s="144"/>
      <c r="M38" s="144"/>
      <c r="N38" s="144"/>
      <c r="O38" s="144"/>
      <c r="P38" s="144"/>
      <c r="R38" s="144"/>
      <c r="S38" s="144"/>
      <c r="T38" s="144"/>
      <c r="U38" s="144"/>
      <c r="V38" s="144"/>
      <c r="W38" s="144"/>
      <c r="X38" s="144"/>
      <c r="Y38" s="140"/>
      <c r="Z38" s="144"/>
      <c r="AA38" s="144"/>
      <c r="AB38" s="144"/>
      <c r="AC38" s="144"/>
      <c r="AD38" s="144"/>
      <c r="AE38" s="144"/>
      <c r="AF38" s="144"/>
      <c r="AG38" s="150"/>
      <c r="AH38" s="141"/>
      <c r="AI38" s="245" t="s">
        <v>38</v>
      </c>
      <c r="AJ38" s="245"/>
      <c r="AK38" s="245"/>
      <c r="AL38" s="245"/>
      <c r="AM38" s="245"/>
      <c r="AN38" s="141"/>
    </row>
    <row r="39" spans="2:40" s="139" customFormat="1" ht="11.25">
      <c r="B39" s="252" t="s">
        <v>43</v>
      </c>
      <c r="C39" s="252"/>
      <c r="D39" s="145">
        <f>+DATOS!I44</f>
        <v>21</v>
      </c>
      <c r="E39" s="253" t="s">
        <v>37</v>
      </c>
      <c r="F39" s="253"/>
      <c r="G39" s="251">
        <f>+DATOS!K44</f>
        <v>6.499999999999998</v>
      </c>
      <c r="H39" s="251"/>
      <c r="J39" s="252" t="s">
        <v>43</v>
      </c>
      <c r="K39" s="252"/>
      <c r="L39" s="145">
        <f>+DATOS!I45</f>
        <v>22</v>
      </c>
      <c r="M39" s="253" t="s">
        <v>37</v>
      </c>
      <c r="N39" s="253"/>
      <c r="O39" s="251">
        <f>+DATOS!K45</f>
        <v>6.375000000000001</v>
      </c>
      <c r="P39" s="251"/>
      <c r="R39" s="252" t="s">
        <v>43</v>
      </c>
      <c r="S39" s="252"/>
      <c r="T39" s="145">
        <f>+DATOS!I46</f>
        <v>22</v>
      </c>
      <c r="U39" s="254" t="s">
        <v>37</v>
      </c>
      <c r="V39" s="253"/>
      <c r="W39" s="251">
        <f>+DATOS!K46</f>
        <v>6.000000000000001</v>
      </c>
      <c r="X39" s="251"/>
      <c r="Y39" s="140"/>
      <c r="Z39" s="252" t="s">
        <v>43</v>
      </c>
      <c r="AA39" s="252"/>
      <c r="AB39" s="145">
        <f>+DATOS!I47</f>
        <v>22</v>
      </c>
      <c r="AC39" s="253" t="s">
        <v>37</v>
      </c>
      <c r="AD39" s="253"/>
      <c r="AE39" s="251">
        <f>+DATOS!K47</f>
        <v>6.083333333333334</v>
      </c>
      <c r="AF39" s="251"/>
      <c r="AG39" s="146"/>
      <c r="AH39" s="141"/>
      <c r="AI39" s="246"/>
      <c r="AJ39" s="246"/>
      <c r="AK39" s="246"/>
      <c r="AL39" s="246"/>
      <c r="AM39" s="246"/>
      <c r="AN39" s="141"/>
    </row>
    <row r="40" spans="2:40" s="139" customFormat="1" ht="6" customHeight="1">
      <c r="B40" s="154"/>
      <c r="Y40" s="140"/>
      <c r="AG40" s="143"/>
      <c r="AH40" s="141"/>
      <c r="AI40" s="247">
        <f>+DATOS!Y43</f>
        <v>8.374999999999986</v>
      </c>
      <c r="AJ40" s="247"/>
      <c r="AK40" s="247"/>
      <c r="AL40" s="247"/>
      <c r="AM40" s="247"/>
      <c r="AN40" s="141"/>
    </row>
    <row r="41" spans="2:40" s="122" customFormat="1" ht="15.75">
      <c r="B41" s="255">
        <f>+CALENDARIO1!A31</f>
        <v>40422</v>
      </c>
      <c r="C41" s="255"/>
      <c r="D41" s="255"/>
      <c r="E41" s="255"/>
      <c r="F41" s="255"/>
      <c r="G41" s="255"/>
      <c r="H41" s="255"/>
      <c r="J41" s="255">
        <f>+CALENDARIO1!A33</f>
        <v>40452</v>
      </c>
      <c r="K41" s="255"/>
      <c r="L41" s="255"/>
      <c r="M41" s="255"/>
      <c r="N41" s="255"/>
      <c r="O41" s="255"/>
      <c r="P41" s="255"/>
      <c r="R41" s="255">
        <f>+CALENDARIO1!A35</f>
        <v>40483</v>
      </c>
      <c r="S41" s="255"/>
      <c r="T41" s="255"/>
      <c r="U41" s="255"/>
      <c r="V41" s="255"/>
      <c r="W41" s="255"/>
      <c r="X41" s="255"/>
      <c r="Y41" s="147"/>
      <c r="Z41" s="260">
        <f>+CALENDARIO1!A37</f>
        <v>40513</v>
      </c>
      <c r="AA41" s="260"/>
      <c r="AB41" s="260"/>
      <c r="AC41" s="260"/>
      <c r="AD41" s="260"/>
      <c r="AE41" s="260"/>
      <c r="AF41" s="260"/>
      <c r="AG41" s="148"/>
      <c r="AH41" s="133"/>
      <c r="AI41" s="247"/>
      <c r="AJ41" s="247"/>
      <c r="AK41" s="247"/>
      <c r="AL41" s="247"/>
      <c r="AM41" s="247"/>
      <c r="AN41" s="133"/>
    </row>
    <row r="42" spans="2:40" s="124" customFormat="1" ht="11.25">
      <c r="B42" s="123" t="str">
        <f>+CALENDARIO1!$B14</f>
        <v>L</v>
      </c>
      <c r="C42" s="123" t="str">
        <f>+CALENDARIO1!$C14</f>
        <v>M</v>
      </c>
      <c r="D42" s="123" t="str">
        <f>+CALENDARIO1!$D14</f>
        <v>X</v>
      </c>
      <c r="E42" s="123" t="str">
        <f>+CALENDARIO1!$E14</f>
        <v>J</v>
      </c>
      <c r="F42" s="123" t="str">
        <f>+CALENDARIO1!$F14</f>
        <v>V</v>
      </c>
      <c r="G42" s="123" t="str">
        <f>+CALENDARIO1!$G14</f>
        <v>S</v>
      </c>
      <c r="H42" s="123" t="str">
        <f>+CALENDARIO1!$H14</f>
        <v>D</v>
      </c>
      <c r="J42" s="123" t="str">
        <f>+CALENDARIO1!$B14</f>
        <v>L</v>
      </c>
      <c r="K42" s="123" t="str">
        <f>+CALENDARIO1!$C14</f>
        <v>M</v>
      </c>
      <c r="L42" s="123" t="str">
        <f>+CALENDARIO1!$D14</f>
        <v>X</v>
      </c>
      <c r="M42" s="123" t="str">
        <f>+CALENDARIO1!$E14</f>
        <v>J</v>
      </c>
      <c r="N42" s="123" t="str">
        <f>+CALENDARIO1!$F14</f>
        <v>V</v>
      </c>
      <c r="O42" s="123" t="str">
        <f>+CALENDARIO1!$G14</f>
        <v>S</v>
      </c>
      <c r="P42" s="123" t="str">
        <f>+CALENDARIO1!$H14</f>
        <v>D</v>
      </c>
      <c r="R42" s="123" t="str">
        <f>+CALENDARIO1!$B14</f>
        <v>L</v>
      </c>
      <c r="S42" s="123" t="str">
        <f>+CALENDARIO1!$C14</f>
        <v>M</v>
      </c>
      <c r="T42" s="123" t="str">
        <f>+CALENDARIO1!$D14</f>
        <v>X</v>
      </c>
      <c r="U42" s="123" t="str">
        <f>+CALENDARIO1!$E14</f>
        <v>J</v>
      </c>
      <c r="V42" s="123" t="str">
        <f>+CALENDARIO1!$F14</f>
        <v>V</v>
      </c>
      <c r="W42" s="123" t="str">
        <f>+CALENDARIO1!$G14</f>
        <v>S</v>
      </c>
      <c r="X42" s="123" t="str">
        <f>+CALENDARIO1!$H14</f>
        <v>D</v>
      </c>
      <c r="Y42" s="126"/>
      <c r="Z42" s="123" t="str">
        <f>+CALENDARIO1!$B14</f>
        <v>L</v>
      </c>
      <c r="AA42" s="123" t="str">
        <f>+CALENDARIO1!$C14</f>
        <v>M</v>
      </c>
      <c r="AB42" s="123" t="str">
        <f>+CALENDARIO1!$D14</f>
        <v>X</v>
      </c>
      <c r="AC42" s="123" t="str">
        <f>+CALENDARIO1!$E14</f>
        <v>J</v>
      </c>
      <c r="AD42" s="123" t="str">
        <f>+CALENDARIO1!$F14</f>
        <v>V</v>
      </c>
      <c r="AE42" s="123" t="str">
        <f>+CALENDARIO1!$G14</f>
        <v>S</v>
      </c>
      <c r="AF42" s="123" t="str">
        <f>+CALENDARIO1!$H14</f>
        <v>D</v>
      </c>
      <c r="AG42" s="149"/>
      <c r="AH42" s="132"/>
      <c r="AI42" s="155"/>
      <c r="AJ42" s="153"/>
      <c r="AK42" s="153"/>
      <c r="AL42" s="153"/>
      <c r="AM42" s="153"/>
      <c r="AN42" s="132"/>
    </row>
    <row r="43" spans="2:35" s="126" customFormat="1" ht="11.25">
      <c r="B43" s="128">
        <f>+CALENDARIO1!AK29</f>
        <v>40420</v>
      </c>
      <c r="C43" s="129">
        <f>+CALENDARIO1!AL29</f>
        <v>40421</v>
      </c>
      <c r="D43" s="129">
        <f>+CALENDARIO1!D31</f>
        <v>40422</v>
      </c>
      <c r="E43" s="129">
        <f>+CALENDARIO1!E31</f>
        <v>40423</v>
      </c>
      <c r="F43" s="129">
        <f>+CALENDARIO1!F31</f>
        <v>40424</v>
      </c>
      <c r="G43" s="129">
        <f>+CALENDARIO1!G31</f>
        <v>40425</v>
      </c>
      <c r="H43" s="130">
        <f>+CALENDARIO1!H31</f>
        <v>40426</v>
      </c>
      <c r="J43" s="128">
        <f>+CALENDARIO1!B33</f>
      </c>
      <c r="K43" s="129">
        <f>+CALENDARIO1!C33</f>
      </c>
      <c r="L43" s="129">
        <f>+CALENDARIO1!D33</f>
      </c>
      <c r="M43" s="129">
        <f>+CALENDARIO1!E33</f>
      </c>
      <c r="N43" s="129">
        <f>+CALENDARIO1!F33</f>
        <v>40452</v>
      </c>
      <c r="O43" s="129">
        <f>+CALENDARIO1!G33</f>
        <v>40453</v>
      </c>
      <c r="P43" s="130">
        <f>+CALENDARIO1!H33</f>
        <v>40454</v>
      </c>
      <c r="R43" s="128">
        <f>+CALENDARIO1!B35</f>
        <v>40483</v>
      </c>
      <c r="S43" s="129">
        <f>+CALENDARIO1!C35</f>
        <v>40484</v>
      </c>
      <c r="T43" s="129">
        <f>+CALENDARIO1!D35</f>
        <v>40485</v>
      </c>
      <c r="U43" s="129">
        <f>+CALENDARIO1!E35</f>
        <v>40486</v>
      </c>
      <c r="V43" s="129">
        <f>+CALENDARIO1!F35</f>
        <v>40487</v>
      </c>
      <c r="W43" s="129">
        <f>+CALENDARIO1!G35</f>
        <v>40488</v>
      </c>
      <c r="X43" s="130">
        <f>+CALENDARIO1!H35</f>
        <v>40489</v>
      </c>
      <c r="Z43" s="128">
        <f>+CALENDARIO1!B37</f>
      </c>
      <c r="AA43" s="129">
        <f>+CALENDARIO1!C37</f>
      </c>
      <c r="AB43" s="129">
        <f>+CALENDARIO1!D37</f>
        <v>40513</v>
      </c>
      <c r="AC43" s="129">
        <f>+CALENDARIO1!E37</f>
        <v>40514</v>
      </c>
      <c r="AD43" s="129">
        <f>+CALENDARIO1!F37</f>
        <v>40515</v>
      </c>
      <c r="AE43" s="129">
        <f>+CALENDARIO1!G37</f>
        <v>40516</v>
      </c>
      <c r="AF43" s="130">
        <f>+CALENDARIO1!H37</f>
        <v>40517</v>
      </c>
      <c r="AG43" s="131"/>
      <c r="AI43" s="143"/>
    </row>
    <row r="44" spans="2:35" s="134" customFormat="1" ht="11.25">
      <c r="B44" s="142">
        <f>+CALENDARIO1!AK30</f>
        <v>0.2916666666666667</v>
      </c>
      <c r="C44" s="142">
        <f>+CALENDARIO1!AL30</f>
        <v>0.2916666666666667</v>
      </c>
      <c r="D44" s="142">
        <f>+CALENDARIO1!D32</f>
        <v>0.2916666666666667</v>
      </c>
      <c r="E44" s="142">
        <f>+CALENDARIO1!E32</f>
        <v>0.2916666666666667</v>
      </c>
      <c r="F44" s="142">
        <f>+CALENDARIO1!F32</f>
        <v>0.20833333333333334</v>
      </c>
      <c r="G44" s="142">
        <f>+CALENDARIO1!G32</f>
        <v>0</v>
      </c>
      <c r="H44" s="142">
        <f>+CALENDARIO1!H32</f>
        <v>0</v>
      </c>
      <c r="J44" s="142"/>
      <c r="K44" s="142"/>
      <c r="L44" s="142"/>
      <c r="M44" s="142"/>
      <c r="N44" s="142">
        <f>+CALENDARIO1!F34</f>
        <v>0.20833333333333334</v>
      </c>
      <c r="O44" s="142">
        <f>+CALENDARIO1!G34</f>
        <v>0</v>
      </c>
      <c r="P44" s="142">
        <f>+CALENDARIO1!H34</f>
        <v>0</v>
      </c>
      <c r="R44" s="142">
        <f>+CALENDARIO1!B36</f>
        <v>0</v>
      </c>
      <c r="S44" s="142">
        <f>+CALENDARIO1!C36</f>
        <v>0.3333333333333333</v>
      </c>
      <c r="T44" s="142">
        <f>+CALENDARIO1!D36</f>
        <v>0.3333333333333333</v>
      </c>
      <c r="U44" s="142">
        <f>+CALENDARIO1!E36</f>
        <v>0.3333333333333333</v>
      </c>
      <c r="V44" s="142">
        <f>+CALENDARIO1!F36</f>
        <v>0.20833333333333334</v>
      </c>
      <c r="W44" s="142">
        <f>+CALENDARIO1!G36</f>
        <v>0</v>
      </c>
      <c r="X44" s="142">
        <f>+CALENDARIO1!H36</f>
        <v>0</v>
      </c>
      <c r="Z44" s="142"/>
      <c r="AA44" s="142"/>
      <c r="AB44" s="142">
        <f>+CALENDARIO1!D38</f>
        <v>0.3333333333333333</v>
      </c>
      <c r="AC44" s="142">
        <f>+CALENDARIO1!E38</f>
        <v>0.3333333333333333</v>
      </c>
      <c r="AD44" s="142">
        <f>+CALENDARIO1!F38</f>
        <v>0.20833333333333334</v>
      </c>
      <c r="AE44" s="142">
        <f>+CALENDARIO1!G38</f>
        <v>0</v>
      </c>
      <c r="AF44" s="142">
        <f>+CALENDARIO1!H38</f>
        <v>0</v>
      </c>
      <c r="AG44" s="150"/>
      <c r="AI44" s="143"/>
    </row>
    <row r="45" spans="2:35" s="140" customFormat="1" ht="11.25">
      <c r="B45" s="128">
        <f>+CALENDARIO1!I31</f>
        <v>40427</v>
      </c>
      <c r="C45" s="129">
        <f>+CALENDARIO1!J31</f>
        <v>40428</v>
      </c>
      <c r="D45" s="129">
        <f>+CALENDARIO1!K31</f>
        <v>40429</v>
      </c>
      <c r="E45" s="129">
        <f>+CALENDARIO1!L31</f>
        <v>40430</v>
      </c>
      <c r="F45" s="129">
        <f>+CALENDARIO1!M31</f>
        <v>40431</v>
      </c>
      <c r="G45" s="129">
        <f>+CALENDARIO1!N31</f>
        <v>40432</v>
      </c>
      <c r="H45" s="130">
        <f>+CALENDARIO1!O31</f>
        <v>40433</v>
      </c>
      <c r="J45" s="128">
        <f>+CALENDARIO1!I33</f>
        <v>40455</v>
      </c>
      <c r="K45" s="129">
        <f>+CALENDARIO1!J33</f>
        <v>40456</v>
      </c>
      <c r="L45" s="129">
        <f>+CALENDARIO1!K33</f>
        <v>40457</v>
      </c>
      <c r="M45" s="129">
        <f>+CALENDARIO1!L33</f>
        <v>40458</v>
      </c>
      <c r="N45" s="129">
        <f>+CALENDARIO1!M33</f>
        <v>40459</v>
      </c>
      <c r="O45" s="129">
        <f>+CALENDARIO1!N33</f>
        <v>40460</v>
      </c>
      <c r="P45" s="130">
        <f>+CALENDARIO1!O33</f>
        <v>40461</v>
      </c>
      <c r="R45" s="128">
        <f>+CALENDARIO1!I35</f>
        <v>40490</v>
      </c>
      <c r="S45" s="129">
        <f>+CALENDARIO1!J35</f>
        <v>40491</v>
      </c>
      <c r="T45" s="129">
        <f>+CALENDARIO1!K35</f>
        <v>40492</v>
      </c>
      <c r="U45" s="129">
        <f>+CALENDARIO1!L35</f>
        <v>40493</v>
      </c>
      <c r="V45" s="129">
        <f>+CALENDARIO1!M35</f>
        <v>40494</v>
      </c>
      <c r="W45" s="129">
        <f>+CALENDARIO1!N35</f>
        <v>40495</v>
      </c>
      <c r="X45" s="130">
        <f>+CALENDARIO1!O35</f>
        <v>40496</v>
      </c>
      <c r="Z45" s="128">
        <f>+CALENDARIO1!I37</f>
        <v>40518</v>
      </c>
      <c r="AA45" s="129">
        <f>+CALENDARIO1!J37</f>
        <v>40519</v>
      </c>
      <c r="AB45" s="129">
        <f>+CALENDARIO1!K37</f>
        <v>40520</v>
      </c>
      <c r="AC45" s="129">
        <f>+CALENDARIO1!L37</f>
        <v>40521</v>
      </c>
      <c r="AD45" s="129">
        <f>+CALENDARIO1!M37</f>
        <v>40522</v>
      </c>
      <c r="AE45" s="129">
        <f>+CALENDARIO1!N37</f>
        <v>40523</v>
      </c>
      <c r="AF45" s="130">
        <f>+CALENDARIO1!O37</f>
        <v>40524</v>
      </c>
      <c r="AG45" s="131"/>
      <c r="AI45" s="143"/>
    </row>
    <row r="46" spans="2:35" s="140" customFormat="1" ht="11.25">
      <c r="B46" s="142">
        <f>+CALENDARIO1!I32</f>
        <v>0.2916666666666667</v>
      </c>
      <c r="C46" s="142">
        <f>+CALENDARIO1!J32</f>
        <v>0.2916666666666667</v>
      </c>
      <c r="D46" s="142">
        <f>+CALENDARIO1!K32</f>
        <v>0.2916666666666667</v>
      </c>
      <c r="E46" s="142">
        <f>+CALENDARIO1!L32</f>
        <v>0.2916666666666667</v>
      </c>
      <c r="F46" s="142">
        <f>+CALENDARIO1!M32</f>
        <v>0.20833333333333334</v>
      </c>
      <c r="G46" s="142">
        <f>+CALENDARIO1!N32</f>
        <v>0</v>
      </c>
      <c r="H46" s="142">
        <f>+CALENDARIO1!O32</f>
        <v>0</v>
      </c>
      <c r="J46" s="142">
        <f>+CALENDARIO1!I34</f>
        <v>0.3333333333333333</v>
      </c>
      <c r="K46" s="142">
        <f>+CALENDARIO1!J34</f>
        <v>0.3333333333333333</v>
      </c>
      <c r="L46" s="142">
        <f>+CALENDARIO1!K34</f>
        <v>0.3333333333333333</v>
      </c>
      <c r="M46" s="142">
        <f>+CALENDARIO1!L34</f>
        <v>0.3333333333333333</v>
      </c>
      <c r="N46" s="142">
        <f>+CALENDARIO1!M34</f>
        <v>0.20833333333333334</v>
      </c>
      <c r="O46" s="142">
        <f>+CALENDARIO1!N34</f>
        <v>0</v>
      </c>
      <c r="P46" s="142">
        <f>+CALENDARIO1!O34</f>
        <v>0</v>
      </c>
      <c r="R46" s="142">
        <f>+CALENDARIO1!I36</f>
        <v>0.3333333333333333</v>
      </c>
      <c r="S46" s="142">
        <f>+CALENDARIO1!J36</f>
        <v>0.3333333333333333</v>
      </c>
      <c r="T46" s="142">
        <f>+CALENDARIO1!K36</f>
        <v>0.3333333333333333</v>
      </c>
      <c r="U46" s="142">
        <f>+CALENDARIO1!L36</f>
        <v>0.3333333333333333</v>
      </c>
      <c r="V46" s="142">
        <f>+CALENDARIO1!M36</f>
        <v>0.20833333333333334</v>
      </c>
      <c r="W46" s="142">
        <f>+CALENDARIO1!N36</f>
        <v>0</v>
      </c>
      <c r="X46" s="142">
        <f>+CALENDARIO1!O36</f>
        <v>0</v>
      </c>
      <c r="Z46" s="142">
        <f>+CALENDARIO1!I38</f>
        <v>0</v>
      </c>
      <c r="AA46" s="142">
        <f>+CALENDARIO1!J38</f>
        <v>0.3333333333333333</v>
      </c>
      <c r="AB46" s="142">
        <f>+CALENDARIO1!K38</f>
        <v>0</v>
      </c>
      <c r="AC46" s="142">
        <f>+CALENDARIO1!L38</f>
        <v>0.3333333333333333</v>
      </c>
      <c r="AD46" s="142">
        <f>+CALENDARIO1!M38</f>
        <v>0.20833333333333334</v>
      </c>
      <c r="AE46" s="142">
        <f>+CALENDARIO1!N38</f>
        <v>0</v>
      </c>
      <c r="AF46" s="142">
        <f>+CALENDARIO1!O38</f>
        <v>0</v>
      </c>
      <c r="AG46" s="150"/>
      <c r="AI46" s="139"/>
    </row>
    <row r="47" spans="2:40" s="140" customFormat="1" ht="12.75">
      <c r="B47" s="128">
        <f>+CALENDARIO1!P31</f>
        <v>40434</v>
      </c>
      <c r="C47" s="129">
        <f>+CALENDARIO1!Q31</f>
        <v>40435</v>
      </c>
      <c r="D47" s="129">
        <f>+CALENDARIO1!R31</f>
        <v>40436</v>
      </c>
      <c r="E47" s="129">
        <f>+CALENDARIO1!S31</f>
        <v>40437</v>
      </c>
      <c r="F47" s="129">
        <f>+CALENDARIO1!T31</f>
        <v>40438</v>
      </c>
      <c r="G47" s="129">
        <f>+CALENDARIO1!U31</f>
        <v>40439</v>
      </c>
      <c r="H47" s="130">
        <f>+CALENDARIO1!V31</f>
        <v>40440</v>
      </c>
      <c r="J47" s="128">
        <f>+CALENDARIO1!P33</f>
        <v>40462</v>
      </c>
      <c r="K47" s="129">
        <f>+CALENDARIO1!Q33</f>
        <v>40463</v>
      </c>
      <c r="L47" s="129">
        <f>+CALENDARIO1!R33</f>
        <v>40464</v>
      </c>
      <c r="M47" s="129">
        <f>+CALENDARIO1!S33</f>
        <v>40465</v>
      </c>
      <c r="N47" s="129">
        <f>+CALENDARIO1!T33</f>
        <v>40466</v>
      </c>
      <c r="O47" s="129">
        <f>+CALENDARIO1!U33</f>
        <v>40467</v>
      </c>
      <c r="P47" s="130">
        <f>+CALENDARIO1!V33</f>
        <v>40468</v>
      </c>
      <c r="R47" s="128">
        <f>+CALENDARIO1!P35</f>
        <v>40497</v>
      </c>
      <c r="S47" s="129">
        <f>+CALENDARIO1!Q35</f>
        <v>40498</v>
      </c>
      <c r="T47" s="129">
        <f>+CALENDARIO1!R35</f>
        <v>40499</v>
      </c>
      <c r="U47" s="129">
        <f>+CALENDARIO1!S35</f>
        <v>40500</v>
      </c>
      <c r="V47" s="129">
        <f>+CALENDARIO1!T35</f>
        <v>40501</v>
      </c>
      <c r="W47" s="129">
        <f>+CALENDARIO1!U35</f>
        <v>40502</v>
      </c>
      <c r="X47" s="130">
        <f>+CALENDARIO1!V35</f>
        <v>40503</v>
      </c>
      <c r="Z47" s="128">
        <f>+CALENDARIO1!P37</f>
        <v>40525</v>
      </c>
      <c r="AA47" s="129">
        <f>+CALENDARIO1!Q37</f>
        <v>40526</v>
      </c>
      <c r="AB47" s="129">
        <f>+CALENDARIO1!R37</f>
        <v>40527</v>
      </c>
      <c r="AC47" s="129">
        <f>+CALENDARIO1!S37</f>
        <v>40528</v>
      </c>
      <c r="AD47" s="129">
        <f>+CALENDARIO1!T37</f>
        <v>40529</v>
      </c>
      <c r="AE47" s="129">
        <f>+CALENDARIO1!U37</f>
        <v>40530</v>
      </c>
      <c r="AF47" s="130">
        <f>+CALENDARIO1!V37</f>
        <v>40531</v>
      </c>
      <c r="AG47" s="131"/>
      <c r="AH47" s="155"/>
      <c r="AI47" s="133"/>
      <c r="AJ47" s="132"/>
      <c r="AK47" s="132"/>
      <c r="AL47" s="132"/>
      <c r="AM47" s="132"/>
      <c r="AN47" s="155"/>
    </row>
    <row r="48" spans="2:40" s="140" customFormat="1" ht="11.25">
      <c r="B48" s="142">
        <f>+CALENDARIO1!P32</f>
        <v>0.2916666666666667</v>
      </c>
      <c r="C48" s="142">
        <f>+CALENDARIO1!Q32</f>
        <v>0.2916666666666667</v>
      </c>
      <c r="D48" s="142">
        <f>+CALENDARIO1!R32</f>
        <v>0.2916666666666667</v>
      </c>
      <c r="E48" s="142">
        <f>+CALENDARIO1!S32</f>
        <v>0.2916666666666667</v>
      </c>
      <c r="F48" s="142">
        <f>+CALENDARIO1!T32</f>
        <v>0.20833333333333334</v>
      </c>
      <c r="G48" s="142">
        <f>+CALENDARIO1!U32</f>
        <v>0</v>
      </c>
      <c r="H48" s="142">
        <f>+CALENDARIO1!V32</f>
        <v>0</v>
      </c>
      <c r="J48" s="142">
        <f>+CALENDARIO1!P34</f>
        <v>0.3333333333333333</v>
      </c>
      <c r="K48" s="142">
        <f>+CALENDARIO1!Q34</f>
        <v>0</v>
      </c>
      <c r="L48" s="142">
        <f>+CALENDARIO1!R34</f>
        <v>0.3333333333333333</v>
      </c>
      <c r="M48" s="142">
        <f>+CALENDARIO1!S34</f>
        <v>0.3333333333333333</v>
      </c>
      <c r="N48" s="142">
        <f>+CALENDARIO1!T34</f>
        <v>0.20833333333333334</v>
      </c>
      <c r="O48" s="142">
        <f>+CALENDARIO1!U34</f>
        <v>0</v>
      </c>
      <c r="P48" s="142">
        <f>+CALENDARIO1!V34</f>
        <v>0</v>
      </c>
      <c r="R48" s="142">
        <f>+CALENDARIO1!P36</f>
        <v>0.3333333333333333</v>
      </c>
      <c r="S48" s="142">
        <f>+CALENDARIO1!Q36</f>
        <v>0.3333333333333333</v>
      </c>
      <c r="T48" s="142">
        <f>+CALENDARIO1!R36</f>
        <v>0.3333333333333333</v>
      </c>
      <c r="U48" s="142">
        <f>+CALENDARIO1!S36</f>
        <v>0.3333333333333333</v>
      </c>
      <c r="V48" s="142">
        <f>+CALENDARIO1!T36</f>
        <v>0.20833333333333334</v>
      </c>
      <c r="W48" s="142">
        <f>+CALENDARIO1!U36</f>
        <v>0</v>
      </c>
      <c r="X48" s="142">
        <f>+CALENDARIO1!V36</f>
        <v>0</v>
      </c>
      <c r="Z48" s="142">
        <f>+CALENDARIO1!P38</f>
        <v>0.3333333333333333</v>
      </c>
      <c r="AA48" s="142">
        <f>+CALENDARIO1!Q38</f>
        <v>0.3333333333333333</v>
      </c>
      <c r="AB48" s="142">
        <f>+CALENDARIO1!R38</f>
        <v>0.3333333333333333</v>
      </c>
      <c r="AC48" s="142">
        <f>+CALENDARIO1!S38</f>
        <v>0.3333333333333333</v>
      </c>
      <c r="AD48" s="142">
        <f>+CALENDARIO1!T38</f>
        <v>0.20833333333333334</v>
      </c>
      <c r="AE48" s="142">
        <f>+CALENDARIO1!U38</f>
        <v>0</v>
      </c>
      <c r="AF48" s="142">
        <f>+CALENDARIO1!V38</f>
        <v>0</v>
      </c>
      <c r="AG48" s="150"/>
      <c r="AH48" s="155"/>
      <c r="AI48" s="244" t="s">
        <v>39</v>
      </c>
      <c r="AJ48" s="244"/>
      <c r="AK48" s="244"/>
      <c r="AL48" s="244"/>
      <c r="AM48" s="244"/>
      <c r="AN48" s="155"/>
    </row>
    <row r="49" spans="2:40" s="140" customFormat="1" ht="11.25">
      <c r="B49" s="128">
        <f>+CALENDARIO1!W31</f>
        <v>40441</v>
      </c>
      <c r="C49" s="129">
        <f>+CALENDARIO1!X31</f>
        <v>40442</v>
      </c>
      <c r="D49" s="129">
        <f>+CALENDARIO1!Y31</f>
        <v>40443</v>
      </c>
      <c r="E49" s="129">
        <f>+CALENDARIO1!Z31</f>
        <v>40444</v>
      </c>
      <c r="F49" s="129">
        <f>+CALENDARIO1!AA31</f>
        <v>40445</v>
      </c>
      <c r="G49" s="129">
        <f>+CALENDARIO1!AB31</f>
        <v>40446</v>
      </c>
      <c r="H49" s="130">
        <f>+CALENDARIO1!AC31</f>
        <v>40447</v>
      </c>
      <c r="J49" s="128">
        <f>+CALENDARIO1!W33</f>
        <v>40469</v>
      </c>
      <c r="K49" s="129">
        <f>+CALENDARIO1!X33</f>
        <v>40470</v>
      </c>
      <c r="L49" s="129">
        <f>+CALENDARIO1!Y33</f>
        <v>40471</v>
      </c>
      <c r="M49" s="129">
        <f>+CALENDARIO1!Z33</f>
        <v>40472</v>
      </c>
      <c r="N49" s="129">
        <f>+CALENDARIO1!AA33</f>
        <v>40473</v>
      </c>
      <c r="O49" s="129">
        <f>+CALENDARIO1!AB33</f>
        <v>40474</v>
      </c>
      <c r="P49" s="130">
        <f>+CALENDARIO1!AC33</f>
        <v>40475</v>
      </c>
      <c r="R49" s="128">
        <f>+CALENDARIO1!W35</f>
        <v>40504</v>
      </c>
      <c r="S49" s="129">
        <f>+CALENDARIO1!X35</f>
        <v>40505</v>
      </c>
      <c r="T49" s="129">
        <f>+CALENDARIO1!Y35</f>
        <v>40506</v>
      </c>
      <c r="U49" s="129">
        <f>+CALENDARIO1!Z35</f>
        <v>40507</v>
      </c>
      <c r="V49" s="129">
        <f>+CALENDARIO1!AA35</f>
        <v>40508</v>
      </c>
      <c r="W49" s="129">
        <f>+CALENDARIO1!AB35</f>
        <v>40509</v>
      </c>
      <c r="X49" s="130">
        <f>+CALENDARIO1!AC35</f>
        <v>40510</v>
      </c>
      <c r="Z49" s="128">
        <f>+CALENDARIO1!W37</f>
        <v>40532</v>
      </c>
      <c r="AA49" s="129">
        <f>+CALENDARIO1!X37</f>
        <v>40533</v>
      </c>
      <c r="AB49" s="129">
        <f>+CALENDARIO1!Y37</f>
        <v>40534</v>
      </c>
      <c r="AC49" s="129">
        <f>+CALENDARIO1!Z37</f>
        <v>40535</v>
      </c>
      <c r="AD49" s="129">
        <f>+CALENDARIO1!AA37</f>
        <v>40536</v>
      </c>
      <c r="AE49" s="129">
        <f>+CALENDARIO1!AB37</f>
        <v>40537</v>
      </c>
      <c r="AF49" s="130">
        <f>+CALENDARIO1!AC37</f>
        <v>40538</v>
      </c>
      <c r="AG49" s="131"/>
      <c r="AH49" s="155"/>
      <c r="AI49" s="244" t="s">
        <v>41</v>
      </c>
      <c r="AJ49" s="244"/>
      <c r="AK49" s="244"/>
      <c r="AL49" s="244"/>
      <c r="AM49" s="244"/>
      <c r="AN49" s="155"/>
    </row>
    <row r="50" spans="2:40" s="140" customFormat="1" ht="11.25">
      <c r="B50" s="142">
        <f>+CALENDARIO1!W32</f>
        <v>0.3333333333333333</v>
      </c>
      <c r="C50" s="142">
        <f>+CALENDARIO1!X32</f>
        <v>0.3333333333333333</v>
      </c>
      <c r="D50" s="142">
        <f>+CALENDARIO1!Y32</f>
        <v>0.3333333333333333</v>
      </c>
      <c r="E50" s="142">
        <f>+CALENDARIO1!Z32</f>
        <v>0.3333333333333333</v>
      </c>
      <c r="F50" s="142">
        <f>+CALENDARIO1!AA32</f>
        <v>0.20833333333333334</v>
      </c>
      <c r="G50" s="142">
        <f>+CALENDARIO1!AB32</f>
        <v>0</v>
      </c>
      <c r="H50" s="142">
        <f>+CALENDARIO1!AC32</f>
        <v>0</v>
      </c>
      <c r="J50" s="142">
        <f>+CALENDARIO1!W34</f>
        <v>0.3333333333333333</v>
      </c>
      <c r="K50" s="142">
        <f>+CALENDARIO1!X34</f>
        <v>0.3333333333333333</v>
      </c>
      <c r="L50" s="142">
        <f>+CALENDARIO1!Y34</f>
        <v>0.3333333333333333</v>
      </c>
      <c r="M50" s="142">
        <f>+CALENDARIO1!Z34</f>
        <v>0.3333333333333333</v>
      </c>
      <c r="N50" s="142">
        <f>+CALENDARIO1!AA34</f>
        <v>0.20833333333333334</v>
      </c>
      <c r="O50" s="142">
        <f>+CALENDARIO1!AB34</f>
        <v>0</v>
      </c>
      <c r="P50" s="142">
        <f>+CALENDARIO1!AC34</f>
        <v>0</v>
      </c>
      <c r="R50" s="142">
        <f>+CALENDARIO1!W36</f>
        <v>0.3333333333333333</v>
      </c>
      <c r="S50" s="142">
        <f>+CALENDARIO1!X36</f>
        <v>0.3333333333333333</v>
      </c>
      <c r="T50" s="142">
        <f>+CALENDARIO1!Y36</f>
        <v>0.3333333333333333</v>
      </c>
      <c r="U50" s="142">
        <f>+CALENDARIO1!Z36</f>
        <v>0.3333333333333333</v>
      </c>
      <c r="V50" s="142">
        <f>+CALENDARIO1!AA36</f>
        <v>0.20833333333333334</v>
      </c>
      <c r="W50" s="142">
        <f>+CALENDARIO1!AB36</f>
        <v>0</v>
      </c>
      <c r="X50" s="142">
        <f>+CALENDARIO1!AC36</f>
        <v>0</v>
      </c>
      <c r="Z50" s="142">
        <f>+CALENDARIO1!W38</f>
        <v>0.3333333333333333</v>
      </c>
      <c r="AA50" s="142">
        <f>+CALENDARIO1!X38</f>
        <v>0.3333333333333333</v>
      </c>
      <c r="AB50" s="142">
        <f>+CALENDARIO1!Y38</f>
        <v>0.3333333333333333</v>
      </c>
      <c r="AC50" s="142">
        <f>+CALENDARIO1!Z38</f>
        <v>0.3333333333333333</v>
      </c>
      <c r="AD50" s="142">
        <f>+CALENDARIO1!AA38</f>
        <v>0.20833333333333334</v>
      </c>
      <c r="AE50" s="142">
        <f>+CALENDARIO1!AB38</f>
        <v>0</v>
      </c>
      <c r="AF50" s="142">
        <f>+CALENDARIO1!AC38</f>
        <v>0</v>
      </c>
      <c r="AG50" s="150"/>
      <c r="AH50" s="155"/>
      <c r="AI50" s="243" t="s">
        <v>42</v>
      </c>
      <c r="AJ50" s="243"/>
      <c r="AK50" s="243"/>
      <c r="AL50" s="243"/>
      <c r="AM50" s="243"/>
      <c r="AN50" s="155"/>
    </row>
    <row r="51" spans="2:40" s="140" customFormat="1" ht="11.25">
      <c r="B51" s="128">
        <f>+CALENDARIO1!AD31</f>
        <v>40448</v>
      </c>
      <c r="C51" s="129">
        <f>+CALENDARIO1!AE31</f>
        <v>40449</v>
      </c>
      <c r="D51" s="129">
        <f>+CALENDARIO1!AF31</f>
        <v>40450</v>
      </c>
      <c r="E51" s="129">
        <f>+CALENDARIO1!AG31</f>
        <v>40451</v>
      </c>
      <c r="F51" s="129">
        <f>+CALENDARIO1!AH31</f>
      </c>
      <c r="G51" s="129">
        <f>+CALENDARIO1!AI31</f>
      </c>
      <c r="H51" s="130">
        <f>+CALENDARIO1!AJ31</f>
      </c>
      <c r="I51" s="156"/>
      <c r="J51" s="128">
        <f>+CALENDARIO1!AD33</f>
        <v>40476</v>
      </c>
      <c r="K51" s="129">
        <f>+CALENDARIO1!AE33</f>
        <v>40477</v>
      </c>
      <c r="L51" s="129">
        <f>+CALENDARIO1!AF33</f>
        <v>40478</v>
      </c>
      <c r="M51" s="129">
        <f>+CALENDARIO1!AG33</f>
        <v>40479</v>
      </c>
      <c r="N51" s="129">
        <f>+CALENDARIO1!AH33</f>
        <v>40480</v>
      </c>
      <c r="O51" s="129">
        <f>+CALENDARIO1!AI33</f>
        <v>40481</v>
      </c>
      <c r="P51" s="130">
        <f>+CALENDARIO1!AJ33</f>
        <v>40482</v>
      </c>
      <c r="R51" s="128">
        <f>+CALENDARIO1!AD35</f>
        <v>40511</v>
      </c>
      <c r="S51" s="129">
        <f>+CALENDARIO1!AE35</f>
        <v>40512</v>
      </c>
      <c r="T51" s="129">
        <f>+CALENDARIO1!AF35</f>
      </c>
      <c r="U51" s="129">
        <f>+CALENDARIO1!AG35</f>
      </c>
      <c r="V51" s="129">
        <f>+CALENDARIO1!AH35</f>
      </c>
      <c r="W51" s="129">
        <f>+CALENDARIO1!AI35</f>
      </c>
      <c r="X51" s="130">
        <f>+CALENDARIO1!AJ35</f>
      </c>
      <c r="Z51" s="128">
        <f>+CALENDARIO1!AD37</f>
        <v>40539</v>
      </c>
      <c r="AA51" s="129">
        <f>+CALENDARIO1!AE37</f>
        <v>40540</v>
      </c>
      <c r="AB51" s="129">
        <f>+CALENDARIO1!AF37</f>
        <v>40541</v>
      </c>
      <c r="AC51" s="129">
        <f>+CALENDARIO1!AG37</f>
        <v>40542</v>
      </c>
      <c r="AD51" s="129">
        <f>+CALENDARIO1!AH37</f>
        <v>40543</v>
      </c>
      <c r="AE51" s="129">
        <f>+CALENDARIO1!AI37</f>
      </c>
      <c r="AF51" s="130">
        <f>+CALENDARIO1!AJ37</f>
      </c>
      <c r="AG51" s="131"/>
      <c r="AH51" s="155"/>
      <c r="AI51" s="237">
        <f>+DATOS!Y45</f>
        <v>-8.374999999999986</v>
      </c>
      <c r="AJ51" s="238"/>
      <c r="AK51" s="238"/>
      <c r="AL51" s="238"/>
      <c r="AM51" s="239"/>
      <c r="AN51" s="155"/>
    </row>
    <row r="52" spans="2:40" s="140" customFormat="1" ht="11.25">
      <c r="B52" s="142">
        <f>+CALENDARIO1!AD32</f>
        <v>0.3333333333333333</v>
      </c>
      <c r="C52" s="142">
        <f>+CALENDARIO1!AE32</f>
        <v>0.3333333333333333</v>
      </c>
      <c r="D52" s="142">
        <f>+CALENDARIO1!AF32</f>
        <v>0.3333333333333333</v>
      </c>
      <c r="E52" s="142">
        <f>+CALENDARIO1!AG32</f>
        <v>0.3333333333333333</v>
      </c>
      <c r="F52" s="142"/>
      <c r="G52" s="142"/>
      <c r="H52" s="142"/>
      <c r="I52" s="156"/>
      <c r="J52" s="142">
        <f>+CALENDARIO1!AD34</f>
        <v>0.3333333333333333</v>
      </c>
      <c r="K52" s="142">
        <f>+CALENDARIO1!AE34</f>
        <v>0.3333333333333333</v>
      </c>
      <c r="L52" s="142">
        <f>+CALENDARIO1!AF34</f>
        <v>0.3333333333333333</v>
      </c>
      <c r="M52" s="142">
        <f>+CALENDARIO1!AG34</f>
        <v>0.3333333333333333</v>
      </c>
      <c r="N52" s="142">
        <f>+CALENDARIO1!AH34</f>
        <v>0.20833333333333334</v>
      </c>
      <c r="O52" s="142">
        <f>+CALENDARIO1!AI34</f>
        <v>0</v>
      </c>
      <c r="P52" s="142">
        <f>+CALENDARIO1!AJ34</f>
        <v>0</v>
      </c>
      <c r="Q52" s="156"/>
      <c r="R52" s="142">
        <f>+CALENDARIO1!AD36</f>
        <v>0.3333333333333333</v>
      </c>
      <c r="S52" s="142">
        <f>+CALENDARIO1!AE36</f>
        <v>0.3333333333333333</v>
      </c>
      <c r="T52" s="142"/>
      <c r="U52" s="142"/>
      <c r="V52" s="142"/>
      <c r="W52" s="142"/>
      <c r="X52" s="142"/>
      <c r="Y52" s="156"/>
      <c r="Z52" s="142">
        <f>+CALENDARIO1!AD38</f>
        <v>0.3333333333333333</v>
      </c>
      <c r="AA52" s="142">
        <f>+CALENDARIO1!AE38</f>
        <v>0.3333333333333333</v>
      </c>
      <c r="AB52" s="142">
        <f>+CALENDARIO1!AF38</f>
        <v>0.3333333333333333</v>
      </c>
      <c r="AC52" s="142">
        <f>+CALENDARIO1!AG38</f>
        <v>0.3333333333333333</v>
      </c>
      <c r="AD52" s="142">
        <f>+CALENDARIO1!AH38</f>
        <v>0.20833333333333334</v>
      </c>
      <c r="AE52" s="142"/>
      <c r="AF52" s="142"/>
      <c r="AG52" s="150"/>
      <c r="AH52" s="155"/>
      <c r="AI52" s="240"/>
      <c r="AJ52" s="241"/>
      <c r="AK52" s="241"/>
      <c r="AL52" s="241"/>
      <c r="AM52" s="242"/>
      <c r="AN52" s="155"/>
    </row>
    <row r="53" spans="2:40" s="139" customFormat="1" ht="3.75" customHeight="1">
      <c r="B53" s="157"/>
      <c r="C53" s="157"/>
      <c r="D53" s="158"/>
      <c r="E53" s="158"/>
      <c r="F53" s="158"/>
      <c r="G53" s="158"/>
      <c r="H53" s="157"/>
      <c r="I53" s="143"/>
      <c r="J53" s="157"/>
      <c r="K53" s="157"/>
      <c r="L53" s="157"/>
      <c r="M53" s="157"/>
      <c r="N53" s="157"/>
      <c r="O53" s="157"/>
      <c r="P53" s="157"/>
      <c r="Q53" s="143"/>
      <c r="R53" s="157"/>
      <c r="S53" s="157"/>
      <c r="T53" s="157"/>
      <c r="U53" s="157"/>
      <c r="V53" s="157"/>
      <c r="W53" s="157"/>
      <c r="X53" s="157"/>
      <c r="Y53" s="143"/>
      <c r="Z53" s="157"/>
      <c r="AA53" s="157"/>
      <c r="AB53" s="157"/>
      <c r="AC53" s="157"/>
      <c r="AD53" s="157"/>
      <c r="AE53" s="157"/>
      <c r="AF53" s="157"/>
      <c r="AG53" s="143"/>
      <c r="AH53" s="141"/>
      <c r="AI53" s="141"/>
      <c r="AJ53" s="141"/>
      <c r="AK53" s="141"/>
      <c r="AL53" s="141"/>
      <c r="AM53" s="141"/>
      <c r="AN53" s="141"/>
    </row>
    <row r="54" spans="2:40" s="139" customFormat="1" ht="11.25">
      <c r="B54" s="252" t="s">
        <v>43</v>
      </c>
      <c r="C54" s="252"/>
      <c r="D54" s="145">
        <f>+DATOS!I48</f>
        <v>22</v>
      </c>
      <c r="E54" s="253" t="s">
        <v>37</v>
      </c>
      <c r="F54" s="253"/>
      <c r="G54" s="251">
        <f>+DATOS!K48</f>
        <v>6.416666666666664</v>
      </c>
      <c r="H54" s="251"/>
      <c r="J54" s="252" t="s">
        <v>43</v>
      </c>
      <c r="K54" s="252"/>
      <c r="L54" s="145">
        <f>+DATOS!I49</f>
        <v>20</v>
      </c>
      <c r="M54" s="253" t="s">
        <v>37</v>
      </c>
      <c r="N54" s="253"/>
      <c r="O54" s="251">
        <f>+DATOS!K49</f>
        <v>6.041666666666665</v>
      </c>
      <c r="P54" s="251"/>
      <c r="R54" s="252" t="s">
        <v>43</v>
      </c>
      <c r="S54" s="252"/>
      <c r="T54" s="145">
        <f>+DATOS!I50</f>
        <v>21</v>
      </c>
      <c r="U54" s="254" t="s">
        <v>37</v>
      </c>
      <c r="V54" s="253"/>
      <c r="W54" s="251">
        <f>+DATOS!K50</f>
        <v>6.499999999999998</v>
      </c>
      <c r="X54" s="251"/>
      <c r="Y54" s="140"/>
      <c r="Z54" s="252" t="s">
        <v>43</v>
      </c>
      <c r="AA54" s="252"/>
      <c r="AB54" s="145">
        <f>+DATOS!I51</f>
        <v>21</v>
      </c>
      <c r="AC54" s="253" t="s">
        <v>37</v>
      </c>
      <c r="AD54" s="253"/>
      <c r="AE54" s="251">
        <f>+DATOS!K51</f>
        <v>6.374999999999998</v>
      </c>
      <c r="AF54" s="251"/>
      <c r="AG54" s="146"/>
      <c r="AH54" s="141"/>
      <c r="AI54" s="141"/>
      <c r="AJ54" s="141"/>
      <c r="AK54" s="141"/>
      <c r="AL54" s="141"/>
      <c r="AM54" s="141"/>
      <c r="AN54" s="141"/>
    </row>
    <row r="55" spans="4:33" s="139" customFormat="1" ht="11.25">
      <c r="D55" s="140"/>
      <c r="E55" s="140"/>
      <c r="F55" s="140"/>
      <c r="G55" s="140"/>
      <c r="I55" s="143"/>
      <c r="Q55" s="143"/>
      <c r="Y55" s="143"/>
      <c r="AD55" s="140"/>
      <c r="AG55" s="143"/>
    </row>
    <row r="56" spans="4:33" s="139" customFormat="1" ht="11.25">
      <c r="D56" s="140"/>
      <c r="E56" s="140"/>
      <c r="F56" s="140"/>
      <c r="G56" s="140"/>
      <c r="I56" s="143"/>
      <c r="Q56" s="143"/>
      <c r="AD56" s="140"/>
      <c r="AG56" s="143"/>
    </row>
    <row r="57" spans="4:33" s="139" customFormat="1" ht="11.25">
      <c r="D57" s="140"/>
      <c r="E57" s="140"/>
      <c r="F57" s="140"/>
      <c r="G57" s="140"/>
      <c r="I57" s="143"/>
      <c r="Q57" s="143"/>
      <c r="AD57" s="140"/>
      <c r="AG57" s="143"/>
    </row>
    <row r="58" spans="4:33" s="139" customFormat="1" ht="11.25">
      <c r="D58" s="140"/>
      <c r="E58" s="140"/>
      <c r="F58" s="140"/>
      <c r="G58" s="140"/>
      <c r="Q58" s="143"/>
      <c r="AD58" s="140"/>
      <c r="AG58" s="143"/>
    </row>
    <row r="59" spans="4:33" s="139" customFormat="1" ht="11.25">
      <c r="D59" s="140"/>
      <c r="E59" s="140"/>
      <c r="F59" s="140"/>
      <c r="G59" s="140"/>
      <c r="AD59" s="140"/>
      <c r="AG59" s="143"/>
    </row>
    <row r="60" spans="4:33" s="139" customFormat="1" ht="11.25">
      <c r="D60" s="140"/>
      <c r="E60" s="140"/>
      <c r="F60" s="140"/>
      <c r="G60" s="140"/>
      <c r="AD60" s="140"/>
      <c r="AG60" s="143"/>
    </row>
    <row r="61" spans="4:33" s="139" customFormat="1" ht="11.25">
      <c r="D61" s="140"/>
      <c r="E61" s="140"/>
      <c r="F61" s="140"/>
      <c r="G61" s="140"/>
      <c r="AD61" s="140"/>
      <c r="AG61" s="143"/>
    </row>
    <row r="62" spans="4:33" s="139" customFormat="1" ht="11.25">
      <c r="D62" s="140"/>
      <c r="E62" s="140"/>
      <c r="F62" s="140"/>
      <c r="G62" s="140"/>
      <c r="AD62" s="140"/>
      <c r="AG62" s="143"/>
    </row>
    <row r="63" spans="30:33" s="139" customFormat="1" ht="11.25">
      <c r="AD63" s="140"/>
      <c r="AG63" s="143"/>
    </row>
    <row r="64" spans="30:33" s="139" customFormat="1" ht="11.25">
      <c r="AD64" s="140"/>
      <c r="AG64" s="143"/>
    </row>
    <row r="65" spans="4:7" ht="12.75">
      <c r="D65" s="139"/>
      <c r="E65" s="139"/>
      <c r="F65" s="139"/>
      <c r="G65" s="139"/>
    </row>
    <row r="66" spans="4:7" ht="12.75">
      <c r="D66" s="139"/>
      <c r="E66" s="139"/>
      <c r="F66" s="139"/>
      <c r="G66" s="139"/>
    </row>
    <row r="67" spans="4:7" ht="12.75">
      <c r="D67" s="139"/>
      <c r="E67" s="139"/>
      <c r="F67" s="139"/>
      <c r="G67" s="139"/>
    </row>
    <row r="68" spans="4:7" ht="12.75">
      <c r="D68" s="139"/>
      <c r="E68" s="139"/>
      <c r="F68" s="139"/>
      <c r="G68" s="139"/>
    </row>
    <row r="69" spans="4:7" ht="12.75">
      <c r="D69" s="139"/>
      <c r="E69" s="139"/>
      <c r="F69" s="139"/>
      <c r="G69" s="139"/>
    </row>
    <row r="70" spans="4:7" ht="12.75">
      <c r="D70" s="139"/>
      <c r="E70" s="139"/>
      <c r="F70" s="139"/>
      <c r="G70" s="139"/>
    </row>
    <row r="71" spans="4:7" ht="12.75">
      <c r="D71" s="139"/>
      <c r="E71" s="139"/>
      <c r="F71" s="139"/>
      <c r="G71" s="139"/>
    </row>
    <row r="72" spans="4:7" ht="12.75">
      <c r="D72" s="139"/>
      <c r="E72" s="139"/>
      <c r="F72" s="139"/>
      <c r="G72" s="139"/>
    </row>
    <row r="73" spans="4:7" ht="12.75">
      <c r="D73" s="139"/>
      <c r="E73" s="139"/>
      <c r="F73" s="139"/>
      <c r="G73" s="139"/>
    </row>
    <row r="74" spans="4:7" ht="12.75">
      <c r="D74" s="139"/>
      <c r="E74" s="139"/>
      <c r="F74" s="139"/>
      <c r="G74" s="139"/>
    </row>
  </sheetData>
  <sheetProtection/>
  <mergeCells count="71">
    <mergeCell ref="Z41:AF41"/>
    <mergeCell ref="M39:N39"/>
    <mergeCell ref="O39:P39"/>
    <mergeCell ref="R39:S39"/>
    <mergeCell ref="U39:V39"/>
    <mergeCell ref="W39:X39"/>
    <mergeCell ref="Z39:AA39"/>
    <mergeCell ref="AC39:AD39"/>
    <mergeCell ref="AE39:AF39"/>
    <mergeCell ref="Z26:AF26"/>
    <mergeCell ref="U24:V24"/>
    <mergeCell ref="W24:X24"/>
    <mergeCell ref="Z24:AA24"/>
    <mergeCell ref="AC24:AD24"/>
    <mergeCell ref="AE24:AF24"/>
    <mergeCell ref="J11:P11"/>
    <mergeCell ref="R11:X11"/>
    <mergeCell ref="Z11:AF11"/>
    <mergeCell ref="B24:C24"/>
    <mergeCell ref="E24:F24"/>
    <mergeCell ref="G24:H24"/>
    <mergeCell ref="J24:K24"/>
    <mergeCell ref="M24:N24"/>
    <mergeCell ref="O24:P24"/>
    <mergeCell ref="R24:S24"/>
    <mergeCell ref="H1:AL1"/>
    <mergeCell ref="H2:AL2"/>
    <mergeCell ref="B6:E6"/>
    <mergeCell ref="B5:E5"/>
    <mergeCell ref="B7:E7"/>
    <mergeCell ref="B8:E8"/>
    <mergeCell ref="B9:E9"/>
    <mergeCell ref="B11:H11"/>
    <mergeCell ref="B26:H26"/>
    <mergeCell ref="J26:P26"/>
    <mergeCell ref="R26:X26"/>
    <mergeCell ref="B41:H41"/>
    <mergeCell ref="J41:P41"/>
    <mergeCell ref="R41:X41"/>
    <mergeCell ref="B39:C39"/>
    <mergeCell ref="E39:F39"/>
    <mergeCell ref="G39:H39"/>
    <mergeCell ref="J39:K39"/>
    <mergeCell ref="B54:C54"/>
    <mergeCell ref="E54:F54"/>
    <mergeCell ref="G54:H54"/>
    <mergeCell ref="J54:K54"/>
    <mergeCell ref="M54:N54"/>
    <mergeCell ref="O54:P54"/>
    <mergeCell ref="R54:S54"/>
    <mergeCell ref="U54:V54"/>
    <mergeCell ref="W54:X54"/>
    <mergeCell ref="Z54:AA54"/>
    <mergeCell ref="AC54:AD54"/>
    <mergeCell ref="AE54:AF54"/>
    <mergeCell ref="AI14:AM14"/>
    <mergeCell ref="AI15:AM15"/>
    <mergeCell ref="AI16:AM16"/>
    <mergeCell ref="AI17:AM17"/>
    <mergeCell ref="AI26:AM26"/>
    <mergeCell ref="AI27:AM27"/>
    <mergeCell ref="AI28:AM28"/>
    <mergeCell ref="AI29:AM29"/>
    <mergeCell ref="AI51:AM52"/>
    <mergeCell ref="AI50:AM50"/>
    <mergeCell ref="AI36:AM36"/>
    <mergeCell ref="AI37:AM37"/>
    <mergeCell ref="AI38:AM39"/>
    <mergeCell ref="AI40:AM41"/>
    <mergeCell ref="AI48:AM48"/>
    <mergeCell ref="AI49:AM49"/>
  </mergeCells>
  <conditionalFormatting sqref="AG11:AH11 AG39 AG24 E55:G62 AG54">
    <cfRule type="cellIs" priority="2" dxfId="2" operator="equal" stopIfTrue="1">
      <formula>$F$14</formula>
    </cfRule>
  </conditionalFormatting>
  <conditionalFormatting sqref="B11:H11 Z11:AF11 B12:E13 F12:H14 J11:P21 R11:X21 Z12:AB13 AC12:AF14 B15:H22 Z15:AF21 R22:T22 Z22:AD22 D24 G24:H24 L24 O24:P24 T24 W24:X24 AB24 AE24:AF24 B26:H26 R26:X26 Z26:AF26 B27:F28 G27:H29 J26:P36 R27:T28 U27:X29 Z27:AE28 AF27:AF29 B30:H37 R30:X36 Z30:AF37 J37:L37 R37:W37 D39 G39:H39 L39 O39:P39 T39 W39:X39 AB39 AE39:AF39 J41:P41 Z41:AF41 B41:H51 J42:M43 N42:P44 R41:X51 Z42:AA43 AB42:AF44 J45:P52 Z45:AF51 B52:E52 R52:S52 Z52:AD52 D54 G54:H54 L54 O54:P54 T54 W54:X54 AB54 AE54:AF54">
    <cfRule type="cellIs" priority="4" dxfId="1" operator="lessThanOrEqual" stopIfTrue="1">
      <formula>0</formula>
    </cfRule>
  </conditionalFormatting>
  <conditionalFormatting sqref="F5:AK9">
    <cfRule type="cellIs" priority="1" dxfId="0" operator="greaterThanOrEqual" stopIfTrue="1">
      <formula>1</formula>
    </cfRule>
  </conditionalFormatting>
  <printOptions/>
  <pageMargins left="0.5118110236220472" right="0.15748031496062992" top="0.2755905511811024" bottom="0.15748031496062992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Calendar / Checklist</dc:title>
  <dc:subject/>
  <dc:creator>MBM</dc:creator>
  <cp:keywords/>
  <dc:description>(c) 2008 Vertex42 LLC. All rights reserved.</dc:description>
  <cp:lastModifiedBy>FRANCESC</cp:lastModifiedBy>
  <cp:lastPrinted>2009-11-29T16:35:56Z</cp:lastPrinted>
  <dcterms:created xsi:type="dcterms:W3CDTF">2008-12-11T21:42:43Z</dcterms:created>
  <dcterms:modified xsi:type="dcterms:W3CDTF">2009-11-25T18:05:22Z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 Vertex42 LLC</vt:lpwstr>
  </property>
  <property fmtid="{D5CDD505-2E9C-101B-9397-08002B2CF9AE}" pid="3" name="Version">
    <vt:lpwstr>1.2.0</vt:lpwstr>
  </property>
</Properties>
</file>