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225" activeTab="0"/>
  </bookViews>
  <sheets>
    <sheet name="NOMINA" sheetId="1" r:id="rId1"/>
    <sheet name="CASO 1 TC1" sheetId="2" r:id="rId2"/>
    <sheet name="CNAE IT" sheetId="3" r:id="rId3"/>
    <sheet name="CASO 1 TC2" sheetId="4" r:id="rId4"/>
  </sheets>
  <definedNames/>
  <calcPr fullCalcOnLoad="1"/>
</workbook>
</file>

<file path=xl/sharedStrings.xml><?xml version="1.0" encoding="utf-8"?>
<sst xmlns="http://schemas.openxmlformats.org/spreadsheetml/2006/main" count="296" uniqueCount="202">
  <si>
    <t>BOLETIN DE COTIZACION A LA SEGURIDAD SOCIAL</t>
  </si>
  <si>
    <t>Empresa</t>
  </si>
  <si>
    <t>Domicilio</t>
  </si>
  <si>
    <t>Localidad</t>
  </si>
  <si>
    <t>Entidad de AT y EP</t>
  </si>
  <si>
    <t>CP</t>
  </si>
  <si>
    <t>Provicia</t>
  </si>
  <si>
    <t>Clave de AT y EP</t>
  </si>
  <si>
    <t>Clave IE</t>
  </si>
  <si>
    <t>Identificador de Empresario</t>
  </si>
  <si>
    <t>Codigo cuenta cotizacion</t>
  </si>
  <si>
    <t>Nº trabajadores</t>
  </si>
  <si>
    <t>Desde</t>
  </si>
  <si>
    <t>Hasta</t>
  </si>
  <si>
    <t>COTIZACIONES GENERALES</t>
  </si>
  <si>
    <t>Contingencias comunes</t>
  </si>
  <si>
    <t>Horas extraordinarias por fuerza mayor</t>
  </si>
  <si>
    <t>Otras horas extraordinarias</t>
  </si>
  <si>
    <t>Aportacion serv. Comunes</t>
  </si>
  <si>
    <t>Cotizacion Empresarial Contingencias Comunes</t>
  </si>
  <si>
    <t>Otroa conceptos</t>
  </si>
  <si>
    <t>Deducciones Contingencias excluidas</t>
  </si>
  <si>
    <t>Deducciones Col.Vol.Enfer.Comun / Acc.no Laboral</t>
  </si>
  <si>
    <t>Compensaciones / reducciones</t>
  </si>
  <si>
    <t>REDUCCIONES</t>
  </si>
  <si>
    <t>=</t>
  </si>
  <si>
    <t>111+112+113+114+115+116-131-132-210=LIQUIDO COTIZACIONES GENERALES</t>
  </si>
  <si>
    <t>ACCIDENTES DE TRABAJO Y ENFERMEDADES PROFESIONALES</t>
  </si>
  <si>
    <t>Suma total epigrafes</t>
  </si>
  <si>
    <t>CUOTAS I.T.</t>
  </si>
  <si>
    <t>Compensacion por incapacidad temporal accidente de trabajo y enfermedad profesional</t>
  </si>
  <si>
    <t>Resultado de 340 - 410 = LIQUIDO ACCIDENTES DE TRABAJO Y ENFERMEDADES PROFESIONALES</t>
  </si>
  <si>
    <t>OTRAS COTIZACIONES</t>
  </si>
  <si>
    <t>Desempleo, fondeo grarantia salarial y formacion profesional</t>
  </si>
  <si>
    <t>BASES</t>
  </si>
  <si>
    <t>TIPO(%) (D+F+P)</t>
  </si>
  <si>
    <t>Cotizacion empresarial (desempleo, FOGASA, F.P.)</t>
  </si>
  <si>
    <t>Bonificaciones, subvenciones y compensaciones desemp.parcial</t>
  </si>
  <si>
    <t>BONIFIC./SUBVENC.</t>
  </si>
  <si>
    <t>COMP.DESEM.PARCIAL</t>
  </si>
  <si>
    <t>Resulardo de 511+512-610 = LIQUIDO OTRAS COTIZACIONES</t>
  </si>
  <si>
    <t>RECARGO DE MORA</t>
  </si>
  <si>
    <t>Cuando el ingreso se realice fuera del plazo reglamentario</t>
  </si>
  <si>
    <t>Base calculo recargo (299+499+699)</t>
  </si>
  <si>
    <t>(%)</t>
  </si>
  <si>
    <t>= RECARGO DE MORA</t>
  </si>
  <si>
    <t>TOTALES</t>
  </si>
  <si>
    <t>299+499+699+099 =</t>
  </si>
  <si>
    <t>A PERCIBIR</t>
  </si>
  <si>
    <t>A INGRESAR</t>
  </si>
  <si>
    <t>TC2 ABREVIADO</t>
  </si>
  <si>
    <t>Nº HORAS</t>
  </si>
  <si>
    <t>APELLIDOS Y NOMBRE</t>
  </si>
  <si>
    <t>NASS (12 DIG)</t>
  </si>
  <si>
    <t>CLAVE IPF</t>
  </si>
  <si>
    <t>IDENTIF.PERSONA FISICA</t>
  </si>
  <si>
    <t>DIAS/HORAS</t>
  </si>
  <si>
    <t>CL CONTRATO</t>
  </si>
  <si>
    <t>EPIGRAFE AT Y EP</t>
  </si>
  <si>
    <t>Nº DIAS IT</t>
  </si>
  <si>
    <t>NºDIAS MAT</t>
  </si>
  <si>
    <t>SIT.ESP. TRAB</t>
  </si>
  <si>
    <t>BASE DE AT Y EP DURANTE LA SITUACION DE IT/MAT./R.E</t>
  </si>
  <si>
    <t>FECHA DE CONCESION BONIF/REDUCC</t>
  </si>
  <si>
    <t>HORAS COMPLEMENTARIAS</t>
  </si>
  <si>
    <t xml:space="preserve">      IMPORTE</t>
  </si>
  <si>
    <t>BONIFICAICONES POR FORMACION TEORICA</t>
  </si>
  <si>
    <t>H. PRESENC</t>
  </si>
  <si>
    <t>H.DISTANCIA</t>
  </si>
  <si>
    <t xml:space="preserve">    CUOTAS I.M.S.</t>
  </si>
  <si>
    <t>tc1</t>
  </si>
  <si>
    <t>numero de expediente</t>
  </si>
  <si>
    <t>DIRECCION PROVINCIAL</t>
  </si>
  <si>
    <t>Fecha, firma y sello de la empresa</t>
  </si>
  <si>
    <t>Sello fechador de la of.recaudadora</t>
  </si>
  <si>
    <t>TESORERIA GENERAL</t>
  </si>
  <si>
    <t>DE LA SEGURIDAD SOCIAL</t>
  </si>
  <si>
    <t>REGIMEN GENERAL</t>
  </si>
  <si>
    <t xml:space="preserve">MINISTERIO </t>
  </si>
  <si>
    <t>DE TRABAJO</t>
  </si>
  <si>
    <t>Y ASUNTOS SOCIALES</t>
  </si>
  <si>
    <t>CL: clase de liquidacion           CC: clave de control</t>
  </si>
  <si>
    <t>TIPOS (%)</t>
  </si>
  <si>
    <t>CUOTAS</t>
  </si>
  <si>
    <t>Clave I.E.</t>
  </si>
  <si>
    <t>Apellidos</t>
  </si>
  <si>
    <t>y nombre</t>
  </si>
  <si>
    <t>Clave</t>
  </si>
  <si>
    <t>I.P.F:</t>
  </si>
  <si>
    <t>Identificador de persona fisica</t>
  </si>
  <si>
    <t>Nº afiliacion a la seg.social</t>
  </si>
  <si>
    <t>12 digitos</t>
  </si>
  <si>
    <t>de AT y EP</t>
  </si>
  <si>
    <t>Nº dias</t>
  </si>
  <si>
    <t>horas</t>
  </si>
  <si>
    <t>Importe</t>
  </si>
  <si>
    <t>Situaciones</t>
  </si>
  <si>
    <t>especiales</t>
  </si>
  <si>
    <t xml:space="preserve">Tipo de </t>
  </si>
  <si>
    <t>contrato</t>
  </si>
  <si>
    <t>Fecha</t>
  </si>
  <si>
    <t>Conting comunes cot.empresarial</t>
  </si>
  <si>
    <t>AT y EP</t>
  </si>
  <si>
    <t>Otras h.extraordinarias</t>
  </si>
  <si>
    <t>Comp IT por enf. Y acc. No laboral</t>
  </si>
  <si>
    <t>comp IT por AT y EP</t>
  </si>
  <si>
    <t>bonif y reducciones a cargo INEM</t>
  </si>
  <si>
    <t>identificador de empresario</t>
  </si>
  <si>
    <t>codigo cuenta cotizacion</t>
  </si>
  <si>
    <t>nº trabajadores</t>
  </si>
  <si>
    <t>periodo liquidacion</t>
  </si>
  <si>
    <t>tipo de liq</t>
  </si>
  <si>
    <t>hoja nº</t>
  </si>
  <si>
    <t>De:</t>
  </si>
  <si>
    <t>Prov.</t>
  </si>
  <si>
    <t>tc2</t>
  </si>
  <si>
    <t>Relacion nominal de trabajadores</t>
  </si>
  <si>
    <t xml:space="preserve">               DEDUCCIONES O COMPENSACIONES</t>
  </si>
  <si>
    <t>%</t>
  </si>
  <si>
    <t>BARCELONA</t>
  </si>
  <si>
    <t>L00</t>
  </si>
  <si>
    <t>01</t>
  </si>
  <si>
    <t>02</t>
  </si>
  <si>
    <t>00</t>
  </si>
  <si>
    <t>H.extraordinarias fuerza mayor</t>
  </si>
  <si>
    <t>Otras cotizaciones cot.empresarial</t>
  </si>
  <si>
    <t>comp desempleo parcial</t>
  </si>
  <si>
    <t>reducciones sobre cot.comunes</t>
  </si>
  <si>
    <t>IT</t>
  </si>
  <si>
    <t>IMS</t>
  </si>
  <si>
    <t>TOTAL</t>
  </si>
  <si>
    <t>COMERCIAL INDUSTRIAL</t>
  </si>
  <si>
    <t>CABALLERO 75</t>
  </si>
  <si>
    <t>A37241527</t>
  </si>
  <si>
    <t>CNAE</t>
  </si>
  <si>
    <t>SUSPENSION</t>
  </si>
  <si>
    <t>11</t>
  </si>
  <si>
    <t>PERIODO IT</t>
  </si>
  <si>
    <t>COMERCIAL INDUSTRIAL SL</t>
  </si>
  <si>
    <t>CASO</t>
  </si>
  <si>
    <t>PRACTICO</t>
  </si>
  <si>
    <t>a</t>
  </si>
  <si>
    <t>cnae bajas C</t>
  </si>
  <si>
    <t>EMPRESA</t>
  </si>
  <si>
    <t>TRABAJADOR</t>
  </si>
  <si>
    <t>DOMICILIO</t>
  </si>
  <si>
    <t>NIF</t>
  </si>
  <si>
    <t>Nº S.S</t>
  </si>
  <si>
    <t>CIF</t>
  </si>
  <si>
    <t>CATEGORIA</t>
  </si>
  <si>
    <t>CCC</t>
  </si>
  <si>
    <t>Gº.COTIZACION</t>
  </si>
  <si>
    <t>ANTIGÜEDAD</t>
  </si>
  <si>
    <t>Periodo liquidación</t>
  </si>
  <si>
    <t>Nº días</t>
  </si>
  <si>
    <t>I. DEVENGOS</t>
  </si>
  <si>
    <t>1. Percepciones salariales</t>
  </si>
  <si>
    <t>Salario base</t>
  </si>
  <si>
    <t>Complementos salariales</t>
  </si>
  <si>
    <t>Horas extraordinarias</t>
  </si>
  <si>
    <t>normales</t>
  </si>
  <si>
    <t>Horas extraordinarias    pactadas</t>
  </si>
  <si>
    <t>fuerza mayor</t>
  </si>
  <si>
    <t>Salario en especie</t>
  </si>
  <si>
    <t>2. Percepciones no salariales</t>
  </si>
  <si>
    <t>Indemnizaciones o Suplidos</t>
  </si>
  <si>
    <t>PRENDAS</t>
  </si>
  <si>
    <t>DIETAS</t>
  </si>
  <si>
    <t>CON IRPF</t>
  </si>
  <si>
    <t>SIN IRPF</t>
  </si>
  <si>
    <t>Prestaciones e indemnizaciones de la Seguridad Social</t>
  </si>
  <si>
    <t>PAGO DELEGADO</t>
  </si>
  <si>
    <t>60%EMPRESA</t>
  </si>
  <si>
    <t>COMPL.100%</t>
  </si>
  <si>
    <t>Otras percepciones no salariales</t>
  </si>
  <si>
    <t>NO COTIZA NADA</t>
  </si>
  <si>
    <t>A. TOTAL DEVENGADO O BRUTO</t>
  </si>
  <si>
    <t>II. DEDUCCIONES</t>
  </si>
  <si>
    <t>1. Aportaciones del trabajador a las cotizaciones a la S.S. y recaudación conjunta</t>
  </si>
  <si>
    <t>Porcentaje</t>
  </si>
  <si>
    <t>Desempleo</t>
  </si>
  <si>
    <t>Formación Profesional</t>
  </si>
  <si>
    <t>Horas extraordinarias Normales</t>
  </si>
  <si>
    <t>Horas extraordinarias de Fuerza Mayor</t>
  </si>
  <si>
    <t>TOTAL APORTACIONES</t>
  </si>
  <si>
    <t>2. Irpf</t>
  </si>
  <si>
    <t>3. Anticipos</t>
  </si>
  <si>
    <t>4. Valor de los productos recibidos en especie</t>
  </si>
  <si>
    <t>5. Otras deducciones</t>
  </si>
  <si>
    <t>B. TOTAL A DEDUCIR</t>
  </si>
  <si>
    <t>NETO O</t>
  </si>
  <si>
    <t>LIQUIDO TOTAL A PERCIBIR (A-B)</t>
  </si>
  <si>
    <t>Firma y sello de la empresa</t>
  </si>
  <si>
    <t>Recibi</t>
  </si>
  <si>
    <t>DETERMINACION DE LAS BASES DE COTIZACION A LA SEGURIDAD SOCIAL E IRPF</t>
  </si>
  <si>
    <t>1. Base de cotización por contingencias comunes</t>
  </si>
  <si>
    <t>Remuneración mensual</t>
  </si>
  <si>
    <t>Prorrata pagas extras</t>
  </si>
  <si>
    <t>2. Base de cotización por contingencias profesionales y recaudación conjunta</t>
  </si>
  <si>
    <t>3. Base de cotización por horas extras normales</t>
  </si>
  <si>
    <t>4. Base de cotización por horas extras fuerza mayor</t>
  </si>
  <si>
    <t>5. Base sujeta a retención del Irpf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</si>
</sst>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"/>
    <numFmt numFmtId="173" formatCode="0.000"/>
    <numFmt numFmtId="174" formatCode="_-* #,##0.00\ _p_t_a_-;\-* #,##0.00\ _p_t_a_-;_-* &quot;-&quot;\ _p_t_a_-;_-@_-"/>
    <numFmt numFmtId="175" formatCode="0.0"/>
    <numFmt numFmtId="176" formatCode="_-* #,##0.00\ [$€-1]_-;\-* #,##0.00\ [$€-1]_-;_-* &quot;-&quot;??\ [$€-1]_-"/>
  </numFmts>
  <fonts count="50">
    <font>
      <sz val="10"/>
      <name val="Arial"/>
      <family val="0"/>
    </font>
    <font>
      <sz val="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5"/>
      <name val="Arial"/>
      <family val="2"/>
    </font>
    <font>
      <sz val="7"/>
      <name val="Arial"/>
      <family val="2"/>
    </font>
    <font>
      <sz val="5"/>
      <name val="Franklin Gothic Book"/>
      <family val="2"/>
    </font>
    <font>
      <sz val="6"/>
      <name val="Franklin Gothic Book"/>
      <family val="2"/>
    </font>
    <font>
      <sz val="10"/>
      <name val="Franklin Gothic Book"/>
      <family val="2"/>
    </font>
    <font>
      <b/>
      <sz val="6"/>
      <name val="Franklin Gothic Book"/>
      <family val="2"/>
    </font>
    <font>
      <sz val="14"/>
      <name val="Arial"/>
      <family val="2"/>
    </font>
    <font>
      <sz val="8"/>
      <name val="Franklin Gothic Book"/>
      <family val="2"/>
    </font>
    <font>
      <b/>
      <sz val="36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39"/>
      <name val="Arial"/>
      <family val="2"/>
    </font>
    <font>
      <b/>
      <sz val="8"/>
      <color indexed="39"/>
      <name val="Arial"/>
      <family val="2"/>
    </font>
    <font>
      <sz val="8"/>
      <color indexed="39"/>
      <name val="Arial"/>
      <family val="2"/>
    </font>
    <font>
      <sz val="6"/>
      <color indexed="39"/>
      <name val="Arial"/>
      <family val="2"/>
    </font>
    <font>
      <b/>
      <sz val="7"/>
      <color indexed="39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48"/>
      <name val="Arial"/>
      <family val="2"/>
    </font>
    <font>
      <b/>
      <sz val="8"/>
      <name val="Bookman Old Style"/>
      <family val="1"/>
    </font>
    <font>
      <sz val="10"/>
      <name val="Bookman Old Style"/>
      <family val="1"/>
    </font>
    <font>
      <sz val="8"/>
      <name val="Bookman Old Style"/>
      <family val="1"/>
    </font>
    <font>
      <sz val="12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u val="single"/>
      <sz val="10"/>
      <name val="Bookman Old Style"/>
      <family val="1"/>
    </font>
    <font>
      <b/>
      <u val="single"/>
      <sz val="8"/>
      <name val="Bookman Old Style"/>
      <family val="1"/>
    </font>
  </fonts>
  <fills count="2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5" fillId="3" borderId="1" applyNumberFormat="0" applyAlignment="0" applyProtection="0"/>
    <xf numFmtId="0" fontId="37" fillId="4" borderId="2" applyNumberFormat="0" applyAlignment="0" applyProtection="0"/>
    <xf numFmtId="0" fontId="36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12" borderId="0" applyNumberFormat="0" applyBorder="0" applyAlignment="0" applyProtection="0"/>
    <xf numFmtId="0" fontId="40" fillId="2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40" fillId="12" borderId="0" applyNumberFormat="0" applyBorder="0" applyAlignment="0" applyProtection="0"/>
    <xf numFmtId="0" fontId="40" fillId="17" borderId="0" applyNumberFormat="0" applyBorder="0" applyAlignment="0" applyProtection="0"/>
    <xf numFmtId="0" fontId="39" fillId="17" borderId="0" applyNumberFormat="0" applyBorder="0" applyAlignment="0" applyProtection="0"/>
    <xf numFmtId="0" fontId="33" fillId="17" borderId="1" applyNumberFormat="0" applyAlignment="0" applyProtection="0"/>
    <xf numFmtId="176" fontId="0" fillId="0" borderId="0" applyFont="0" applyFill="0" applyBorder="0" applyAlignment="0" applyProtection="0"/>
    <xf numFmtId="0" fontId="30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0" fillId="12" borderId="4" applyNumberFormat="0" applyFont="0" applyAlignment="0" applyProtection="0"/>
    <xf numFmtId="9" fontId="0" fillId="0" borderId="0" applyFont="0" applyFill="0" applyBorder="0" applyAlignment="0" applyProtection="0"/>
    <xf numFmtId="0" fontId="34" fillId="3" borderId="5" applyNumberFormat="0" applyAlignment="0" applyProtection="0"/>
    <xf numFmtId="0" fontId="38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9" applyNumberFormat="0" applyFill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8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2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5" xfId="0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49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quotePrefix="1">
      <alignment horizontal="center"/>
    </xf>
    <xf numFmtId="0" fontId="19" fillId="0" borderId="0" xfId="0" applyFont="1" applyAlignment="1" quotePrefix="1">
      <alignment horizontal="right"/>
    </xf>
    <xf numFmtId="2" fontId="19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14" fontId="19" fillId="0" borderId="0" xfId="0" applyNumberFormat="1" applyFont="1" applyAlignment="1">
      <alignment/>
    </xf>
    <xf numFmtId="0" fontId="21" fillId="0" borderId="0" xfId="0" applyFont="1" applyAlignment="1">
      <alignment/>
    </xf>
    <xf numFmtId="0" fontId="17" fillId="0" borderId="17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2" fontId="18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4" fillId="0" borderId="0" xfId="0" applyFont="1" applyAlignment="1">
      <alignment/>
    </xf>
    <xf numFmtId="2" fontId="19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14" fontId="41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49" fontId="19" fillId="0" borderId="0" xfId="0" applyNumberFormat="1" applyFont="1" applyAlignment="1" quotePrefix="1">
      <alignment horizontal="right"/>
    </xf>
    <xf numFmtId="49" fontId="19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1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9" fontId="19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2" fontId="18" fillId="0" borderId="20" xfId="0" applyNumberFormat="1" applyFont="1" applyBorder="1" applyAlignment="1">
      <alignment/>
    </xf>
    <xf numFmtId="2" fontId="18" fillId="0" borderId="21" xfId="0" applyNumberFormat="1" applyFont="1" applyBorder="1" applyAlignment="1">
      <alignment/>
    </xf>
    <xf numFmtId="2" fontId="18" fillId="0" borderId="22" xfId="0" applyNumberFormat="1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/>
    </xf>
    <xf numFmtId="1" fontId="19" fillId="0" borderId="21" xfId="0" applyNumberFormat="1" applyFont="1" applyBorder="1" applyAlignment="1">
      <alignment horizontal="center"/>
    </xf>
    <xf numFmtId="1" fontId="19" fillId="0" borderId="22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2" fontId="23" fillId="0" borderId="20" xfId="0" applyNumberFormat="1" applyFont="1" applyBorder="1" applyAlignment="1">
      <alignment/>
    </xf>
    <xf numFmtId="2" fontId="23" fillId="0" borderId="21" xfId="0" applyNumberFormat="1" applyFont="1" applyBorder="1" applyAlignment="1">
      <alignment/>
    </xf>
    <xf numFmtId="2" fontId="23" fillId="0" borderId="22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3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22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7" fillId="0" borderId="20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17" fontId="19" fillId="0" borderId="20" xfId="0" applyNumberFormat="1" applyFont="1" applyBorder="1" applyAlignment="1">
      <alignment horizontal="center"/>
    </xf>
    <xf numFmtId="0" fontId="42" fillId="0" borderId="23" xfId="0" applyFont="1" applyBorder="1" applyAlignment="1">
      <alignment/>
    </xf>
    <xf numFmtId="0" fontId="42" fillId="20" borderId="24" xfId="0" applyFont="1" applyFill="1" applyBorder="1" applyAlignment="1">
      <alignment/>
    </xf>
    <xf numFmtId="0" fontId="42" fillId="0" borderId="24" xfId="0" applyFont="1" applyBorder="1" applyAlignment="1">
      <alignment/>
    </xf>
    <xf numFmtId="0" fontId="42" fillId="20" borderId="25" xfId="0" applyFont="1" applyFill="1" applyBorder="1" applyAlignment="1">
      <alignment/>
    </xf>
    <xf numFmtId="0" fontId="42" fillId="0" borderId="26" xfId="0" applyFont="1" applyBorder="1" applyAlignment="1">
      <alignment/>
    </xf>
    <xf numFmtId="0" fontId="42" fillId="2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1" fontId="42" fillId="20" borderId="27" xfId="0" applyNumberFormat="1" applyFont="1" applyFill="1" applyBorder="1" applyAlignment="1">
      <alignment/>
    </xf>
    <xf numFmtId="0" fontId="42" fillId="20" borderId="27" xfId="0" applyFont="1" applyFill="1" applyBorder="1" applyAlignment="1">
      <alignment/>
    </xf>
    <xf numFmtId="0" fontId="42" fillId="0" borderId="28" xfId="0" applyFont="1" applyBorder="1" applyAlignment="1">
      <alignment/>
    </xf>
    <xf numFmtId="0" fontId="42" fillId="20" borderId="29" xfId="0" applyFont="1" applyFill="1" applyBorder="1" applyAlignment="1">
      <alignment/>
    </xf>
    <xf numFmtId="0" fontId="42" fillId="0" borderId="29" xfId="0" applyFont="1" applyBorder="1" applyAlignment="1">
      <alignment/>
    </xf>
    <xf numFmtId="0" fontId="42" fillId="0" borderId="3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23" xfId="0" applyFont="1" applyBorder="1" applyAlignment="1">
      <alignment/>
    </xf>
    <xf numFmtId="0" fontId="44" fillId="0" borderId="24" xfId="0" applyFont="1" applyBorder="1" applyAlignment="1">
      <alignment/>
    </xf>
    <xf numFmtId="17" fontId="45" fillId="20" borderId="24" xfId="0" applyNumberFormat="1" applyFont="1" applyFill="1" applyBorder="1" applyAlignment="1">
      <alignment/>
    </xf>
    <xf numFmtId="0" fontId="45" fillId="20" borderId="24" xfId="0" applyFont="1" applyFill="1" applyBorder="1" applyAlignment="1">
      <alignment/>
    </xf>
    <xf numFmtId="0" fontId="43" fillId="0" borderId="24" xfId="0" applyFont="1" applyBorder="1" applyAlignment="1">
      <alignment horizontal="center"/>
    </xf>
    <xf numFmtId="0" fontId="45" fillId="20" borderId="25" xfId="0" applyFont="1" applyFill="1" applyBorder="1" applyAlignment="1">
      <alignment horizontal="center"/>
    </xf>
    <xf numFmtId="0" fontId="46" fillId="0" borderId="26" xfId="0" applyFont="1" applyBorder="1" applyAlignment="1">
      <alignment/>
    </xf>
    <xf numFmtId="0" fontId="46" fillId="0" borderId="0" xfId="0" applyFont="1" applyBorder="1" applyAlignment="1">
      <alignment/>
    </xf>
    <xf numFmtId="0" fontId="42" fillId="0" borderId="27" xfId="0" applyFont="1" applyBorder="1" applyAlignment="1">
      <alignment horizontal="center"/>
    </xf>
    <xf numFmtId="0" fontId="45" fillId="0" borderId="26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27" xfId="0" applyFont="1" applyBorder="1" applyAlignment="1">
      <alignment/>
    </xf>
    <xf numFmtId="0" fontId="43" fillId="0" borderId="26" xfId="0" applyFont="1" applyBorder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27" xfId="0" applyFont="1" applyBorder="1" applyAlignment="1">
      <alignment/>
    </xf>
    <xf numFmtId="0" fontId="44" fillId="0" borderId="31" xfId="0" applyFont="1" applyBorder="1" applyAlignment="1">
      <alignment/>
    </xf>
    <xf numFmtId="0" fontId="45" fillId="0" borderId="31" xfId="0" applyFont="1" applyBorder="1" applyAlignment="1">
      <alignment/>
    </xf>
    <xf numFmtId="4" fontId="47" fillId="20" borderId="19" xfId="0" applyNumberFormat="1" applyFont="1" applyFill="1" applyBorder="1" applyAlignment="1">
      <alignment/>
    </xf>
    <xf numFmtId="9" fontId="45" fillId="0" borderId="0" xfId="0" applyNumberFormat="1" applyFont="1" applyBorder="1" applyAlignment="1">
      <alignment/>
    </xf>
    <xf numFmtId="4" fontId="47" fillId="20" borderId="0" xfId="0" applyNumberFormat="1" applyFont="1" applyFill="1" applyBorder="1" applyAlignment="1">
      <alignment/>
    </xf>
    <xf numFmtId="0" fontId="45" fillId="20" borderId="32" xfId="0" applyFont="1" applyFill="1" applyBorder="1" applyAlignment="1">
      <alignment/>
    </xf>
    <xf numFmtId="0" fontId="45" fillId="20" borderId="19" xfId="0" applyFont="1" applyFill="1" applyBorder="1" applyAlignment="1">
      <alignment/>
    </xf>
    <xf numFmtId="0" fontId="45" fillId="0" borderId="33" xfId="0" applyFont="1" applyBorder="1" applyAlignment="1">
      <alignment/>
    </xf>
    <xf numFmtId="4" fontId="45" fillId="20" borderId="19" xfId="0" applyNumberFormat="1" applyFont="1" applyFill="1" applyBorder="1" applyAlignment="1">
      <alignment/>
    </xf>
    <xf numFmtId="0" fontId="45" fillId="20" borderId="34" xfId="0" applyFont="1" applyFill="1" applyBorder="1" applyAlignment="1">
      <alignment/>
    </xf>
    <xf numFmtId="0" fontId="45" fillId="20" borderId="21" xfId="0" applyFont="1" applyFill="1" applyBorder="1" applyAlignment="1">
      <alignment/>
    </xf>
    <xf numFmtId="0" fontId="45" fillId="0" borderId="35" xfId="0" applyFont="1" applyBorder="1" applyAlignment="1">
      <alignment/>
    </xf>
    <xf numFmtId="4" fontId="45" fillId="20" borderId="21" xfId="0" applyNumberFormat="1" applyFont="1" applyFill="1" applyBorder="1" applyAlignment="1">
      <alignment/>
    </xf>
    <xf numFmtId="0" fontId="45" fillId="20" borderId="26" xfId="0" applyFont="1" applyFill="1" applyBorder="1" applyAlignment="1">
      <alignment/>
    </xf>
    <xf numFmtId="0" fontId="45" fillId="20" borderId="0" xfId="0" applyFont="1" applyFill="1" applyBorder="1" applyAlignment="1">
      <alignment/>
    </xf>
    <xf numFmtId="0" fontId="43" fillId="0" borderId="33" xfId="0" applyFont="1" applyBorder="1" applyAlignment="1">
      <alignment/>
    </xf>
    <xf numFmtId="0" fontId="44" fillId="0" borderId="35" xfId="0" applyFont="1" applyBorder="1" applyAlignment="1">
      <alignment/>
    </xf>
    <xf numFmtId="3" fontId="45" fillId="20" borderId="21" xfId="0" applyNumberFormat="1" applyFont="1" applyFill="1" applyBorder="1" applyAlignment="1">
      <alignment/>
    </xf>
    <xf numFmtId="176" fontId="47" fillId="0" borderId="27" xfId="48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20" borderId="32" xfId="0" applyFont="1" applyFill="1" applyBorder="1" applyAlignment="1">
      <alignment/>
    </xf>
    <xf numFmtId="0" fontId="45" fillId="0" borderId="33" xfId="0" applyFont="1" applyBorder="1" applyAlignment="1">
      <alignment horizontal="center"/>
    </xf>
    <xf numFmtId="0" fontId="43" fillId="20" borderId="26" xfId="0" applyFont="1" applyFill="1" applyBorder="1" applyAlignment="1">
      <alignment/>
    </xf>
    <xf numFmtId="0" fontId="45" fillId="0" borderId="0" xfId="0" applyFont="1" applyBorder="1" applyAlignment="1">
      <alignment horizontal="center"/>
    </xf>
    <xf numFmtId="4" fontId="45" fillId="20" borderId="0" xfId="0" applyNumberFormat="1" applyFont="1" applyFill="1" applyBorder="1" applyAlignment="1">
      <alignment/>
    </xf>
    <xf numFmtId="44" fontId="47" fillId="0" borderId="27" xfId="0" applyNumberFormat="1" applyFont="1" applyBorder="1" applyAlignment="1">
      <alignment/>
    </xf>
    <xf numFmtId="0" fontId="44" fillId="20" borderId="19" xfId="0" applyFont="1" applyFill="1" applyBorder="1" applyAlignment="1">
      <alignment/>
    </xf>
    <xf numFmtId="0" fontId="43" fillId="20" borderId="19" xfId="0" applyFont="1" applyFill="1" applyBorder="1" applyAlignment="1">
      <alignment/>
    </xf>
    <xf numFmtId="3" fontId="45" fillId="20" borderId="19" xfId="0" applyNumberFormat="1" applyFont="1" applyFill="1" applyBorder="1" applyAlignment="1">
      <alignment/>
    </xf>
    <xf numFmtId="2" fontId="45" fillId="20" borderId="26" xfId="0" applyNumberFormat="1" applyFont="1" applyFill="1" applyBorder="1" applyAlignment="1">
      <alignment/>
    </xf>
    <xf numFmtId="0" fontId="44" fillId="0" borderId="33" xfId="0" applyFont="1" applyBorder="1" applyAlignment="1">
      <alignment/>
    </xf>
    <xf numFmtId="0" fontId="46" fillId="0" borderId="33" xfId="0" applyFont="1" applyBorder="1" applyAlignment="1">
      <alignment/>
    </xf>
    <xf numFmtId="0" fontId="47" fillId="0" borderId="33" xfId="0" applyFont="1" applyBorder="1" applyAlignment="1">
      <alignment/>
    </xf>
    <xf numFmtId="176" fontId="47" fillId="20" borderId="36" xfId="48" applyFont="1" applyFill="1" applyBorder="1" applyAlignment="1">
      <alignment/>
    </xf>
    <xf numFmtId="0" fontId="42" fillId="0" borderId="0" xfId="0" applyFont="1" applyBorder="1" applyAlignment="1" applyProtection="1">
      <alignment/>
      <protection locked="0"/>
    </xf>
    <xf numFmtId="0" fontId="42" fillId="0" borderId="27" xfId="0" applyFont="1" applyBorder="1" applyAlignment="1">
      <alignment/>
    </xf>
    <xf numFmtId="10" fontId="45" fillId="20" borderId="0" xfId="0" applyNumberFormat="1" applyFont="1" applyFill="1" applyBorder="1" applyAlignment="1">
      <alignment horizontal="center"/>
    </xf>
    <xf numFmtId="10" fontId="45" fillId="0" borderId="33" xfId="0" applyNumberFormat="1" applyFont="1" applyBorder="1" applyAlignment="1" applyProtection="1">
      <alignment/>
      <protection locked="0"/>
    </xf>
    <xf numFmtId="4" fontId="47" fillId="20" borderId="21" xfId="0" applyNumberFormat="1" applyFont="1" applyFill="1" applyBorder="1" applyAlignment="1">
      <alignment/>
    </xf>
    <xf numFmtId="0" fontId="47" fillId="0" borderId="27" xfId="0" applyFont="1" applyBorder="1" applyAlignment="1">
      <alignment/>
    </xf>
    <xf numFmtId="4" fontId="47" fillId="20" borderId="37" xfId="0" applyNumberFormat="1" applyFont="1" applyFill="1" applyBorder="1" applyAlignment="1">
      <alignment/>
    </xf>
    <xf numFmtId="0" fontId="46" fillId="0" borderId="0" xfId="0" applyFont="1" applyBorder="1" applyAlignment="1">
      <alignment horizontal="right"/>
    </xf>
    <xf numFmtId="0" fontId="47" fillId="0" borderId="35" xfId="0" applyFont="1" applyBorder="1" applyAlignment="1">
      <alignment/>
    </xf>
    <xf numFmtId="0" fontId="43" fillId="0" borderId="27" xfId="0" applyFont="1" applyBorder="1" applyAlignment="1">
      <alignment/>
    </xf>
    <xf numFmtId="0" fontId="43" fillId="0" borderId="28" xfId="0" applyFont="1" applyBorder="1" applyAlignment="1">
      <alignment/>
    </xf>
    <xf numFmtId="0" fontId="44" fillId="0" borderId="29" xfId="0" applyFont="1" applyBorder="1" applyAlignment="1">
      <alignment/>
    </xf>
    <xf numFmtId="0" fontId="43" fillId="0" borderId="29" xfId="0" applyFont="1" applyBorder="1" applyAlignment="1">
      <alignment/>
    </xf>
    <xf numFmtId="0" fontId="44" fillId="0" borderId="30" xfId="0" applyFont="1" applyBorder="1" applyAlignment="1">
      <alignment/>
    </xf>
    <xf numFmtId="0" fontId="48" fillId="0" borderId="23" xfId="0" applyFont="1" applyBorder="1" applyAlignment="1">
      <alignment/>
    </xf>
    <xf numFmtId="0" fontId="49" fillId="0" borderId="24" xfId="0" applyFont="1" applyBorder="1" applyAlignment="1">
      <alignment/>
    </xf>
    <xf numFmtId="0" fontId="48" fillId="0" borderId="24" xfId="0" applyFont="1" applyBorder="1" applyAlignment="1">
      <alignment/>
    </xf>
    <xf numFmtId="0" fontId="49" fillId="0" borderId="25" xfId="0" applyFont="1" applyBorder="1" applyAlignment="1">
      <alignment/>
    </xf>
    <xf numFmtId="2" fontId="45" fillId="0" borderId="0" xfId="0" applyNumberFormat="1" applyFont="1" applyBorder="1" applyAlignment="1">
      <alignment/>
    </xf>
    <xf numFmtId="2" fontId="45" fillId="0" borderId="33" xfId="0" applyNumberFormat="1" applyFont="1" applyBorder="1" applyAlignment="1">
      <alignment/>
    </xf>
    <xf numFmtId="2" fontId="45" fillId="0" borderId="35" xfId="0" applyNumberFormat="1" applyFont="1" applyBorder="1" applyAlignment="1">
      <alignment/>
    </xf>
    <xf numFmtId="4" fontId="45" fillId="20" borderId="38" xfId="0" applyNumberFormat="1" applyFont="1" applyFill="1" applyBorder="1" applyAlignment="1">
      <alignment/>
    </xf>
    <xf numFmtId="4" fontId="45" fillId="20" borderId="39" xfId="0" applyNumberFormat="1" applyFont="1" applyFill="1" applyBorder="1" applyAlignment="1">
      <alignment/>
    </xf>
    <xf numFmtId="3" fontId="45" fillId="20" borderId="39" xfId="0" applyNumberFormat="1" applyFont="1" applyFill="1" applyBorder="1" applyAlignment="1">
      <alignment/>
    </xf>
    <xf numFmtId="0" fontId="43" fillId="0" borderId="35" xfId="0" applyFont="1" applyBorder="1" applyAlignment="1">
      <alignment/>
    </xf>
    <xf numFmtId="0" fontId="0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5" fillId="0" borderId="30" xfId="0" applyFont="1" applyBorder="1" applyAlignment="1">
      <alignment/>
    </xf>
  </cellXfs>
  <cellStyles count="50">
    <cellStyle name="Normal" xfId="0"/>
    <cellStyle name="Buena" xfId="15"/>
    <cellStyle name="Cálculo" xfId="16"/>
    <cellStyle name="Celda de comprobación" xfId="17"/>
    <cellStyle name="Celda vinculada" xfId="18"/>
    <cellStyle name="Encabezado 4" xfId="19"/>
    <cellStyle name="Énfasis 1" xfId="20"/>
    <cellStyle name="Énfasis 2" xfId="21"/>
    <cellStyle name="Énfasis 3" xfId="22"/>
    <cellStyle name="Énfasis1" xfId="23"/>
    <cellStyle name="Énfasis1 - 20%" xfId="24"/>
    <cellStyle name="Énfasis1 - 40%" xfId="25"/>
    <cellStyle name="Énfasis1 - 60%" xfId="26"/>
    <cellStyle name="Énfasis2" xfId="27"/>
    <cellStyle name="Énfasis2 - 20%" xfId="28"/>
    <cellStyle name="Énfasis2 - 40%" xfId="29"/>
    <cellStyle name="Énfasis2 - 60%" xfId="30"/>
    <cellStyle name="Énfasis3" xfId="31"/>
    <cellStyle name="Énfasis3 - 20%" xfId="32"/>
    <cellStyle name="Énfasis3 - 40%" xfId="33"/>
    <cellStyle name="Énfasis3 - 60%" xfId="34"/>
    <cellStyle name="Énfasis4" xfId="35"/>
    <cellStyle name="Énfasis4 - 20%" xfId="36"/>
    <cellStyle name="Énfasis4 - 40%" xfId="37"/>
    <cellStyle name="Énfasis4 - 60%" xfId="38"/>
    <cellStyle name="Énfasis5" xfId="39"/>
    <cellStyle name="Énfasis5 - 20%" xfId="40"/>
    <cellStyle name="Énfasis5 - 40%" xfId="41"/>
    <cellStyle name="Énfasis5 - 60%" xfId="42"/>
    <cellStyle name="Énfasis6" xfId="43"/>
    <cellStyle name="Énfasis6 - 20%" xfId="44"/>
    <cellStyle name="Énfasis6 - 40%" xfId="45"/>
    <cellStyle name="Énfasis6 - 60%" xfId="46"/>
    <cellStyle name="Entrada" xfId="47"/>
    <cellStyle name="Euro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ítulo 1" xfId="59"/>
    <cellStyle name="Título 2" xfId="60"/>
    <cellStyle name="Título 3" xfId="61"/>
    <cellStyle name="Título de hoja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H20" sqref="H20"/>
    </sheetView>
  </sheetViews>
  <sheetFormatPr defaultColWidth="11.421875" defaultRowHeight="12.75"/>
  <sheetData>
    <row r="1" spans="1:8" ht="13.5" thickTop="1">
      <c r="A1" s="153" t="s">
        <v>143</v>
      </c>
      <c r="B1" s="154"/>
      <c r="C1" s="154"/>
      <c r="D1" s="154"/>
      <c r="E1" s="155" t="s">
        <v>144</v>
      </c>
      <c r="F1" s="154"/>
      <c r="G1" s="154"/>
      <c r="H1" s="156"/>
    </row>
    <row r="2" spans="1:8" ht="12.75">
      <c r="A2" s="157" t="s">
        <v>145</v>
      </c>
      <c r="B2" s="158"/>
      <c r="C2" s="158"/>
      <c r="D2" s="158"/>
      <c r="E2" s="159" t="s">
        <v>146</v>
      </c>
      <c r="F2" s="158"/>
      <c r="G2" s="160" t="s">
        <v>147</v>
      </c>
      <c r="H2" s="161"/>
    </row>
    <row r="3" spans="1:8" ht="12.75">
      <c r="A3" s="157" t="s">
        <v>148</v>
      </c>
      <c r="B3" s="158"/>
      <c r="C3" s="159"/>
      <c r="D3" s="159"/>
      <c r="E3" s="159" t="s">
        <v>149</v>
      </c>
      <c r="F3" s="158"/>
      <c r="G3" s="158"/>
      <c r="H3" s="162"/>
    </row>
    <row r="4" spans="1:8" ht="13.5" thickBot="1">
      <c r="A4" s="163" t="s">
        <v>150</v>
      </c>
      <c r="B4" s="164"/>
      <c r="C4" s="165"/>
      <c r="D4" s="165"/>
      <c r="E4" s="165" t="s">
        <v>151</v>
      </c>
      <c r="F4" s="165"/>
      <c r="G4" s="164" t="s">
        <v>152</v>
      </c>
      <c r="H4" s="166"/>
    </row>
    <row r="5" spans="1:8" ht="16.5" thickBot="1" thickTop="1">
      <c r="A5" s="167"/>
      <c r="B5" s="168"/>
      <c r="C5" s="167"/>
      <c r="D5" s="168"/>
      <c r="E5" s="167"/>
      <c r="F5" s="168"/>
      <c r="G5" s="167"/>
      <c r="H5" s="168"/>
    </row>
    <row r="6" spans="1:8" ht="17.25" thickTop="1">
      <c r="A6" s="169" t="s">
        <v>153</v>
      </c>
      <c r="B6" s="170"/>
      <c r="C6" s="171"/>
      <c r="D6" s="171"/>
      <c r="E6" s="172"/>
      <c r="F6" s="172"/>
      <c r="G6" s="173" t="s">
        <v>154</v>
      </c>
      <c r="H6" s="174"/>
    </row>
    <row r="7" spans="1:8" ht="12.75">
      <c r="A7" s="175" t="s">
        <v>155</v>
      </c>
      <c r="B7" s="159"/>
      <c r="C7" s="176"/>
      <c r="D7" s="159"/>
      <c r="E7" s="176"/>
      <c r="F7" s="159"/>
      <c r="G7" s="176"/>
      <c r="H7" s="177" t="s">
        <v>46</v>
      </c>
    </row>
    <row r="8" spans="1:8" ht="15.75">
      <c r="A8" s="178"/>
      <c r="B8" s="179"/>
      <c r="C8" s="179"/>
      <c r="D8" s="179"/>
      <c r="E8" s="179"/>
      <c r="F8" s="179"/>
      <c r="G8" s="179"/>
      <c r="H8" s="180"/>
    </row>
    <row r="9" spans="1:8" ht="15">
      <c r="A9" s="181" t="s">
        <v>156</v>
      </c>
      <c r="B9" s="182"/>
      <c r="C9" s="183"/>
      <c r="D9" s="182"/>
      <c r="E9" s="183"/>
      <c r="F9" s="182"/>
      <c r="G9" s="183"/>
      <c r="H9" s="184"/>
    </row>
    <row r="10" spans="1:8" ht="16.5">
      <c r="A10" s="181" t="s">
        <v>157</v>
      </c>
      <c r="B10" s="185"/>
      <c r="C10" s="186"/>
      <c r="D10" s="186"/>
      <c r="E10" s="186"/>
      <c r="F10" s="186"/>
      <c r="G10" s="187">
        <v>0</v>
      </c>
      <c r="H10" s="180"/>
    </row>
    <row r="11" spans="1:8" ht="16.5">
      <c r="A11" s="181" t="s">
        <v>152</v>
      </c>
      <c r="B11" s="182"/>
      <c r="C11" s="188"/>
      <c r="D11" s="179"/>
      <c r="E11" s="179"/>
      <c r="F11" s="179"/>
      <c r="G11" s="189">
        <v>0</v>
      </c>
      <c r="H11" s="180"/>
    </row>
    <row r="12" spans="1:8" ht="16.5">
      <c r="A12" s="181" t="s">
        <v>158</v>
      </c>
      <c r="B12" s="182"/>
      <c r="C12" s="183"/>
      <c r="D12" s="179"/>
      <c r="E12" s="179"/>
      <c r="F12" s="179"/>
      <c r="G12" s="179"/>
      <c r="H12" s="180"/>
    </row>
    <row r="13" spans="1:8" ht="15.75">
      <c r="A13" s="190"/>
      <c r="B13" s="191"/>
      <c r="C13" s="191"/>
      <c r="D13" s="192"/>
      <c r="E13" s="192"/>
      <c r="F13" s="192"/>
      <c r="G13" s="193">
        <v>0</v>
      </c>
      <c r="H13" s="180"/>
    </row>
    <row r="14" spans="1:8" ht="15.75">
      <c r="A14" s="194"/>
      <c r="B14" s="195"/>
      <c r="C14" s="195"/>
      <c r="D14" s="196"/>
      <c r="E14" s="196"/>
      <c r="F14" s="196"/>
      <c r="G14" s="197">
        <v>0</v>
      </c>
      <c r="H14" s="180"/>
    </row>
    <row r="15" spans="1:8" ht="15.75">
      <c r="A15" s="190"/>
      <c r="B15" s="191"/>
      <c r="C15" s="191"/>
      <c r="D15" s="196"/>
      <c r="E15" s="196"/>
      <c r="F15" s="196"/>
      <c r="G15" s="197">
        <v>0</v>
      </c>
      <c r="H15" s="180"/>
    </row>
    <row r="16" spans="1:8" ht="15.75">
      <c r="A16" s="198"/>
      <c r="B16" s="199"/>
      <c r="C16" s="199"/>
      <c r="D16" s="192"/>
      <c r="E16" s="192"/>
      <c r="F16" s="192"/>
      <c r="G16" s="197"/>
      <c r="H16" s="180"/>
    </row>
    <row r="17" spans="1:8" ht="15.75">
      <c r="A17" s="198"/>
      <c r="B17" s="199"/>
      <c r="C17" s="199"/>
      <c r="D17" s="192"/>
      <c r="E17" s="192"/>
      <c r="F17" s="192"/>
      <c r="G17" s="197"/>
      <c r="H17" s="180"/>
    </row>
    <row r="18" spans="1:8" ht="16.5">
      <c r="A18" s="181" t="s">
        <v>159</v>
      </c>
      <c r="B18" s="182"/>
      <c r="C18" s="200" t="s">
        <v>160</v>
      </c>
      <c r="D18" s="192"/>
      <c r="E18" s="192"/>
      <c r="F18" s="192"/>
      <c r="G18" s="197"/>
      <c r="H18" s="180"/>
    </row>
    <row r="19" spans="1:8" ht="16.5">
      <c r="A19" s="181" t="s">
        <v>161</v>
      </c>
      <c r="B19" s="182"/>
      <c r="C19" s="183" t="s">
        <v>162</v>
      </c>
      <c r="D19" s="201"/>
      <c r="E19" s="196"/>
      <c r="F19" s="196"/>
      <c r="G19" s="197">
        <v>0</v>
      </c>
      <c r="H19" s="180"/>
    </row>
    <row r="20" spans="1:8" ht="16.5">
      <c r="A20" s="181" t="s">
        <v>163</v>
      </c>
      <c r="B20" s="182"/>
      <c r="C20" s="192"/>
      <c r="D20" s="192"/>
      <c r="E20" s="192"/>
      <c r="F20" s="192"/>
      <c r="G20" s="202"/>
      <c r="H20" s="203">
        <f>SUM(G10:G20)</f>
        <v>0</v>
      </c>
    </row>
    <row r="21" spans="1:8" ht="16.5">
      <c r="A21" s="181" t="s">
        <v>164</v>
      </c>
      <c r="B21" s="182"/>
      <c r="C21" s="183"/>
      <c r="D21" s="179"/>
      <c r="E21" s="179"/>
      <c r="F21" s="179"/>
      <c r="G21" s="179"/>
      <c r="H21" s="180"/>
    </row>
    <row r="22" spans="1:8" ht="16.5">
      <c r="A22" s="181" t="s">
        <v>165</v>
      </c>
      <c r="B22" s="182"/>
      <c r="C22" s="183"/>
      <c r="D22" s="204" t="s">
        <v>166</v>
      </c>
      <c r="E22" s="204" t="s">
        <v>167</v>
      </c>
      <c r="F22" s="179"/>
      <c r="G22" s="179"/>
      <c r="H22" s="180"/>
    </row>
    <row r="23" spans="1:8" ht="16.5">
      <c r="A23" s="205" t="s">
        <v>168</v>
      </c>
      <c r="B23" s="191"/>
      <c r="C23" s="191"/>
      <c r="D23" s="206"/>
      <c r="E23" s="192"/>
      <c r="F23" s="192"/>
      <c r="G23" s="193"/>
      <c r="H23" s="180"/>
    </row>
    <row r="24" spans="1:8" ht="16.5">
      <c r="A24" s="207" t="s">
        <v>169</v>
      </c>
      <c r="B24" s="199"/>
      <c r="C24" s="199"/>
      <c r="D24" s="179"/>
      <c r="E24" s="208"/>
      <c r="F24" s="179"/>
      <c r="G24" s="209"/>
      <c r="H24" s="210">
        <f>(G23+G24)</f>
        <v>0</v>
      </c>
    </row>
    <row r="25" spans="1:8" ht="16.5">
      <c r="A25" s="181" t="s">
        <v>170</v>
      </c>
      <c r="B25" s="182"/>
      <c r="C25" s="183"/>
      <c r="D25" s="182"/>
      <c r="E25" s="183"/>
      <c r="F25" s="179"/>
      <c r="G25" s="179"/>
      <c r="H25" s="180"/>
    </row>
    <row r="26" spans="1:8" ht="16.5">
      <c r="A26" s="205" t="s">
        <v>171</v>
      </c>
      <c r="B26" s="211"/>
      <c r="C26" s="212" t="s">
        <v>172</v>
      </c>
      <c r="D26" s="200"/>
      <c r="E26" s="200" t="s">
        <v>173</v>
      </c>
      <c r="F26" s="192"/>
      <c r="G26" s="213"/>
      <c r="H26" s="180"/>
    </row>
    <row r="27" spans="1:8" ht="15.75">
      <c r="A27" s="214"/>
      <c r="B27" s="199"/>
      <c r="C27" s="199"/>
      <c r="D27" s="179"/>
      <c r="E27" s="179"/>
      <c r="F27" s="179"/>
      <c r="G27" s="209">
        <v>0</v>
      </c>
      <c r="H27" s="210">
        <f>(A27+C27+E27)</f>
        <v>0</v>
      </c>
    </row>
    <row r="28" spans="1:8" ht="16.5">
      <c r="A28" s="181" t="s">
        <v>174</v>
      </c>
      <c r="B28" s="182"/>
      <c r="C28" s="183"/>
      <c r="D28" s="179"/>
      <c r="E28" s="179"/>
      <c r="F28" s="179"/>
      <c r="G28" s="179"/>
      <c r="H28" s="180"/>
    </row>
    <row r="29" spans="1:8" ht="16.5">
      <c r="A29" s="205" t="s">
        <v>175</v>
      </c>
      <c r="B29" s="211"/>
      <c r="C29" s="212"/>
      <c r="D29" s="215"/>
      <c r="E29" s="192"/>
      <c r="F29" s="192"/>
      <c r="G29" s="193"/>
      <c r="H29" s="180"/>
    </row>
    <row r="30" spans="1:8" ht="16.5" thickBot="1">
      <c r="A30" s="175"/>
      <c r="B30" s="159"/>
      <c r="C30" s="176" t="s">
        <v>176</v>
      </c>
      <c r="D30" s="159"/>
      <c r="E30" s="216"/>
      <c r="F30" s="217"/>
      <c r="G30" s="217"/>
      <c r="H30" s="218">
        <f>SUM(G10:G29)</f>
        <v>0</v>
      </c>
    </row>
    <row r="31" spans="1:8" ht="13.5">
      <c r="A31" s="175"/>
      <c r="B31" s="159"/>
      <c r="C31" s="176"/>
      <c r="D31" s="219"/>
      <c r="E31" s="176"/>
      <c r="F31" s="159"/>
      <c r="G31" s="176"/>
      <c r="H31" s="184"/>
    </row>
    <row r="32" spans="1:8" ht="12.75">
      <c r="A32" s="175" t="s">
        <v>177</v>
      </c>
      <c r="B32" s="159"/>
      <c r="C32" s="176"/>
      <c r="D32" s="159"/>
      <c r="E32" s="176"/>
      <c r="F32" s="159"/>
      <c r="G32" s="176"/>
      <c r="H32" s="220"/>
    </row>
    <row r="33" spans="1:8" ht="12.75">
      <c r="A33" s="175" t="s">
        <v>178</v>
      </c>
      <c r="B33" s="159"/>
      <c r="C33" s="176"/>
      <c r="D33" s="219"/>
      <c r="E33" s="176"/>
      <c r="F33" s="159"/>
      <c r="G33" s="176"/>
      <c r="H33" s="220"/>
    </row>
    <row r="34" spans="1:8" ht="15">
      <c r="A34" s="181"/>
      <c r="B34" s="182"/>
      <c r="C34" s="183"/>
      <c r="D34" s="182"/>
      <c r="E34" s="204" t="s">
        <v>179</v>
      </c>
      <c r="F34" s="182"/>
      <c r="G34" s="183"/>
      <c r="H34" s="184"/>
    </row>
    <row r="35" spans="1:8" ht="16.5">
      <c r="A35" s="181" t="s">
        <v>15</v>
      </c>
      <c r="B35" s="182"/>
      <c r="C35" s="192"/>
      <c r="D35" s="192"/>
      <c r="E35" s="221">
        <v>0.047</v>
      </c>
      <c r="F35" s="222"/>
      <c r="G35" s="193">
        <f>H57*E35</f>
        <v>0</v>
      </c>
      <c r="H35" s="180"/>
    </row>
    <row r="36" spans="1:8" ht="16.5">
      <c r="A36" s="181" t="s">
        <v>180</v>
      </c>
      <c r="B36" s="182"/>
      <c r="C36" s="196"/>
      <c r="D36" s="196"/>
      <c r="E36" s="221">
        <v>0.0155</v>
      </c>
      <c r="F36" s="196"/>
      <c r="G36" s="197">
        <f>H58*E36</f>
        <v>0</v>
      </c>
      <c r="H36" s="180"/>
    </row>
    <row r="37" spans="1:8" ht="16.5">
      <c r="A37" s="181" t="s">
        <v>181</v>
      </c>
      <c r="B37" s="182"/>
      <c r="C37" s="196"/>
      <c r="D37" s="196"/>
      <c r="E37" s="221">
        <v>0.001</v>
      </c>
      <c r="F37" s="196"/>
      <c r="G37" s="197">
        <f>H58*E37</f>
        <v>0</v>
      </c>
      <c r="H37" s="180"/>
    </row>
    <row r="38" spans="1:8" ht="16.5">
      <c r="A38" s="181" t="s">
        <v>182</v>
      </c>
      <c r="B38" s="182"/>
      <c r="C38" s="183"/>
      <c r="D38" s="196"/>
      <c r="E38" s="221">
        <v>0.047</v>
      </c>
      <c r="F38" s="196"/>
      <c r="G38" s="197">
        <f>H59*E38</f>
        <v>0</v>
      </c>
      <c r="H38" s="180"/>
    </row>
    <row r="39" spans="1:8" ht="16.5">
      <c r="A39" s="181" t="s">
        <v>183</v>
      </c>
      <c r="B39" s="182"/>
      <c r="C39" s="183"/>
      <c r="D39" s="201"/>
      <c r="E39" s="221">
        <v>0.02</v>
      </c>
      <c r="F39" s="196"/>
      <c r="G39" s="197">
        <f>H60*E39</f>
        <v>0</v>
      </c>
      <c r="H39" s="180"/>
    </row>
    <row r="40" spans="1:8" ht="15.75">
      <c r="A40" s="175" t="s">
        <v>184</v>
      </c>
      <c r="B40" s="159"/>
      <c r="C40" s="216"/>
      <c r="D40" s="217"/>
      <c r="E40" s="217"/>
      <c r="F40" s="217"/>
      <c r="G40" s="223">
        <f>SUM(G35:G39)</f>
        <v>0</v>
      </c>
      <c r="H40" s="224"/>
    </row>
    <row r="41" spans="1:8" ht="15.75">
      <c r="A41" s="178"/>
      <c r="B41" s="179"/>
      <c r="C41" s="179"/>
      <c r="D41" s="179"/>
      <c r="E41" s="179"/>
      <c r="F41" s="179"/>
      <c r="G41" s="179"/>
      <c r="H41" s="180"/>
    </row>
    <row r="42" spans="1:8" ht="16.5">
      <c r="A42" s="181" t="s">
        <v>185</v>
      </c>
      <c r="B42" s="192"/>
      <c r="C42" s="192"/>
      <c r="D42" s="192"/>
      <c r="E42" s="221">
        <v>0</v>
      </c>
      <c r="F42" s="192"/>
      <c r="G42" s="193">
        <f>H61*E42</f>
        <v>0</v>
      </c>
      <c r="H42" s="180"/>
    </row>
    <row r="43" spans="1:8" ht="16.5">
      <c r="A43" s="181" t="s">
        <v>186</v>
      </c>
      <c r="B43" s="196"/>
      <c r="C43" s="196"/>
      <c r="D43" s="196"/>
      <c r="E43" s="179"/>
      <c r="F43" s="196"/>
      <c r="G43" s="197">
        <v>0</v>
      </c>
      <c r="H43" s="180"/>
    </row>
    <row r="44" spans="1:8" ht="16.5">
      <c r="A44" s="181" t="s">
        <v>187</v>
      </c>
      <c r="B44" s="182"/>
      <c r="C44" s="183"/>
      <c r="D44" s="182"/>
      <c r="E44" s="192"/>
      <c r="F44" s="192"/>
      <c r="G44" s="202"/>
      <c r="H44" s="180"/>
    </row>
    <row r="45" spans="1:8" ht="16.5">
      <c r="A45" s="181" t="s">
        <v>188</v>
      </c>
      <c r="B45" s="182"/>
      <c r="C45" s="192"/>
      <c r="D45" s="192"/>
      <c r="E45" s="192"/>
      <c r="F45" s="192"/>
      <c r="G45" s="202"/>
      <c r="H45" s="180"/>
    </row>
    <row r="46" spans="1:8" ht="15.75">
      <c r="A46" s="178"/>
      <c r="B46" s="179"/>
      <c r="C46" s="179"/>
      <c r="D46" s="179"/>
      <c r="E46" s="179"/>
      <c r="F46" s="179"/>
      <c r="G46" s="179"/>
      <c r="H46" s="180"/>
    </row>
    <row r="47" spans="1:8" ht="16.5" thickBot="1">
      <c r="A47" s="175"/>
      <c r="B47" s="159"/>
      <c r="C47" s="176" t="s">
        <v>189</v>
      </c>
      <c r="D47" s="159"/>
      <c r="E47" s="217"/>
      <c r="F47" s="217"/>
      <c r="G47" s="225">
        <f>G40+G42+G43+G44+G45</f>
        <v>0</v>
      </c>
      <c r="H47" s="224"/>
    </row>
    <row r="48" spans="1:8" ht="16.5" thickBot="1">
      <c r="A48" s="175"/>
      <c r="B48" s="226" t="s">
        <v>190</v>
      </c>
      <c r="C48" s="176" t="s">
        <v>191</v>
      </c>
      <c r="D48" s="159"/>
      <c r="E48" s="176"/>
      <c r="F48" s="227"/>
      <c r="G48" s="217"/>
      <c r="H48" s="218">
        <f>H30-G47</f>
        <v>0</v>
      </c>
    </row>
    <row r="49" spans="1:8" ht="15">
      <c r="A49" s="181"/>
      <c r="B49" s="182"/>
      <c r="C49" s="183" t="s">
        <v>192</v>
      </c>
      <c r="D49" s="182"/>
      <c r="E49" s="183"/>
      <c r="F49" s="183" t="s">
        <v>100</v>
      </c>
      <c r="G49" s="183"/>
      <c r="H49" s="228" t="s">
        <v>193</v>
      </c>
    </row>
    <row r="50" spans="1:8" ht="15">
      <c r="A50" s="181"/>
      <c r="B50" s="182"/>
      <c r="C50" s="183"/>
      <c r="D50" s="182"/>
      <c r="E50" s="183"/>
      <c r="F50" s="182"/>
      <c r="G50" s="183"/>
      <c r="H50" s="184"/>
    </row>
    <row r="51" spans="1:8" ht="15.75" thickBot="1">
      <c r="A51" s="229"/>
      <c r="B51" s="230"/>
      <c r="C51" s="231"/>
      <c r="D51" s="230"/>
      <c r="E51" s="231"/>
      <c r="F51" s="230"/>
      <c r="G51" s="231"/>
      <c r="H51" s="232"/>
    </row>
    <row r="52" spans="1:8" ht="16.5" thickBot="1" thickTop="1">
      <c r="A52" s="167"/>
      <c r="B52" s="168"/>
      <c r="C52" s="167"/>
      <c r="D52" s="168"/>
      <c r="E52" s="167"/>
      <c r="F52" s="168"/>
      <c r="G52" s="167"/>
      <c r="H52" s="168"/>
    </row>
    <row r="53" spans="1:8" ht="13.5" thickTop="1">
      <c r="A53" s="233" t="s">
        <v>194</v>
      </c>
      <c r="B53" s="234"/>
      <c r="C53" s="235"/>
      <c r="D53" s="234"/>
      <c r="E53" s="235"/>
      <c r="F53" s="234"/>
      <c r="G53" s="235"/>
      <c r="H53" s="236"/>
    </row>
    <row r="54" spans="1:8" ht="16.5">
      <c r="A54" s="181" t="s">
        <v>195</v>
      </c>
      <c r="B54" s="182"/>
      <c r="C54" s="183"/>
      <c r="D54" s="182"/>
      <c r="E54" s="237"/>
      <c r="F54" s="237"/>
      <c r="G54" s="179"/>
      <c r="H54" s="180"/>
    </row>
    <row r="55" spans="1:8" ht="16.5">
      <c r="A55" s="181"/>
      <c r="B55" s="183" t="s">
        <v>196</v>
      </c>
      <c r="C55" s="183"/>
      <c r="D55" s="192"/>
      <c r="E55" s="238"/>
      <c r="F55" s="193">
        <f>SUM(G10:G17)</f>
        <v>0</v>
      </c>
      <c r="G55" s="179"/>
      <c r="H55" s="180"/>
    </row>
    <row r="56" spans="1:8" ht="16.5">
      <c r="A56" s="181"/>
      <c r="B56" s="183" t="s">
        <v>197</v>
      </c>
      <c r="C56" s="183"/>
      <c r="D56" s="239"/>
      <c r="E56" s="239"/>
      <c r="F56" s="197">
        <f>(G10+G11)*2/12</f>
        <v>0</v>
      </c>
      <c r="G56" s="179"/>
      <c r="H56" s="180"/>
    </row>
    <row r="57" spans="1:8" ht="16.5">
      <c r="A57" s="181"/>
      <c r="B57" s="182"/>
      <c r="C57" s="183" t="s">
        <v>130</v>
      </c>
      <c r="D57" s="196"/>
      <c r="E57" s="239"/>
      <c r="F57" s="197">
        <f>SUM(F54:F56)</f>
        <v>0</v>
      </c>
      <c r="G57" s="179"/>
      <c r="H57" s="240">
        <f>+IF(F57&gt;2996.1,2996.1,+F57)</f>
        <v>0</v>
      </c>
    </row>
    <row r="58" spans="1:8" ht="16.5">
      <c r="A58" s="181" t="s">
        <v>198</v>
      </c>
      <c r="B58" s="182"/>
      <c r="C58" s="183"/>
      <c r="D58" s="182"/>
      <c r="E58" s="183"/>
      <c r="F58" s="182"/>
      <c r="G58" s="200"/>
      <c r="H58" s="241">
        <f>+IF(F57&gt;2996.1,2996.1,+F57+G18+G19)</f>
        <v>0</v>
      </c>
    </row>
    <row r="59" spans="1:8" ht="16.5">
      <c r="A59" s="181" t="s">
        <v>199</v>
      </c>
      <c r="B59" s="182"/>
      <c r="C59" s="183"/>
      <c r="D59" s="182"/>
      <c r="E59" s="200"/>
      <c r="F59" s="215"/>
      <c r="G59" s="200"/>
      <c r="H59" s="242">
        <f>ABS(G18)</f>
        <v>0</v>
      </c>
    </row>
    <row r="60" spans="1:8" ht="16.5">
      <c r="A60" s="181" t="s">
        <v>200</v>
      </c>
      <c r="B60" s="182"/>
      <c r="C60" s="183"/>
      <c r="D60" s="182"/>
      <c r="E60" s="243"/>
      <c r="F60" s="201"/>
      <c r="G60" s="243"/>
      <c r="H60" s="241">
        <f>ABS(G19)</f>
        <v>0</v>
      </c>
    </row>
    <row r="61" spans="1:8" ht="16.5">
      <c r="A61" s="181" t="s">
        <v>201</v>
      </c>
      <c r="B61" s="182"/>
      <c r="C61" s="183"/>
      <c r="D61" s="215"/>
      <c r="E61" s="243"/>
      <c r="F61" s="201"/>
      <c r="G61" s="243"/>
      <c r="H61" s="241">
        <f>SUM(G10:G23,G27)</f>
        <v>0</v>
      </c>
    </row>
    <row r="62" spans="1:8" ht="13.5" thickBot="1">
      <c r="A62" s="244"/>
      <c r="B62" s="245"/>
      <c r="C62" s="246"/>
      <c r="D62" s="245"/>
      <c r="E62" s="246"/>
      <c r="F62" s="245"/>
      <c r="G62" s="246"/>
      <c r="H62" s="247"/>
    </row>
    <row r="63" ht="13.5" thickTop="1"/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Y55"/>
  <sheetViews>
    <sheetView zoomScale="150" zoomScaleNormal="150" zoomScalePageLayoutView="0" workbookViewId="0" topLeftCell="H29">
      <selection activeCell="L47" sqref="L47"/>
    </sheetView>
  </sheetViews>
  <sheetFormatPr defaultColWidth="11.421875" defaultRowHeight="12.75"/>
  <cols>
    <col min="1" max="1" width="2.421875" style="0" customWidth="1"/>
    <col min="2" max="2" width="1.1484375" style="0" customWidth="1"/>
    <col min="3" max="3" width="8.140625" style="0" customWidth="1"/>
    <col min="4" max="4" width="3.28125" style="0" customWidth="1"/>
    <col min="5" max="5" width="5.28125" style="0" customWidth="1"/>
    <col min="6" max="6" width="1.8515625" style="0" customWidth="1"/>
    <col min="7" max="7" width="8.57421875" style="0" customWidth="1"/>
    <col min="8" max="8" width="1.1484375" style="0" customWidth="1"/>
    <col min="9" max="9" width="8.421875" style="0" customWidth="1"/>
    <col min="10" max="10" width="4.00390625" style="0" customWidth="1"/>
    <col min="11" max="11" width="17.140625" style="0" customWidth="1"/>
    <col min="12" max="12" width="4.8515625" style="0" customWidth="1"/>
    <col min="13" max="13" width="3.421875" style="0" customWidth="1"/>
    <col min="14" max="14" width="16.140625" style="0" customWidth="1"/>
    <col min="15" max="15" width="3.00390625" style="0" customWidth="1"/>
    <col min="16" max="16" width="3.8515625" style="0" customWidth="1"/>
    <col min="17" max="17" width="3.28125" style="0" customWidth="1"/>
    <col min="18" max="18" width="7.140625" style="0" customWidth="1"/>
    <col min="19" max="19" width="3.57421875" style="0" customWidth="1"/>
    <col min="20" max="20" width="3.421875" style="0" customWidth="1"/>
    <col min="21" max="21" width="6.28125" style="0" customWidth="1"/>
    <col min="22" max="22" width="2.28125" style="0" customWidth="1"/>
    <col min="23" max="23" width="6.421875" style="0" customWidth="1"/>
    <col min="24" max="24" width="7.421875" style="0" customWidth="1"/>
    <col min="25" max="25" width="12.7109375" style="0" customWidth="1"/>
  </cols>
  <sheetData>
    <row r="2" spans="2:24" ht="12.75">
      <c r="B2" s="28" t="s">
        <v>78</v>
      </c>
      <c r="J2" s="11" t="s">
        <v>0</v>
      </c>
      <c r="K2" s="3"/>
      <c r="L2" s="3"/>
      <c r="X2" s="1" t="s">
        <v>75</v>
      </c>
    </row>
    <row r="3" spans="2:24" ht="12.75">
      <c r="B3" s="28" t="s">
        <v>79</v>
      </c>
      <c r="X3" s="1" t="s">
        <v>76</v>
      </c>
    </row>
    <row r="4" spans="2:24" ht="12.75">
      <c r="B4" s="28" t="s">
        <v>80</v>
      </c>
      <c r="G4" s="30"/>
      <c r="H4" s="30"/>
      <c r="I4" s="30" t="s">
        <v>1</v>
      </c>
      <c r="J4" s="93" t="s">
        <v>138</v>
      </c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  <c r="W4" s="30"/>
      <c r="X4" s="1"/>
    </row>
    <row r="5" spans="7:24" ht="12.75">
      <c r="G5" s="30"/>
      <c r="H5" s="30"/>
      <c r="I5" s="30" t="s">
        <v>2</v>
      </c>
      <c r="J5" s="93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5"/>
      <c r="W5" s="30"/>
      <c r="X5" s="7" t="s">
        <v>77</v>
      </c>
    </row>
    <row r="6" spans="7:24" ht="12.75">
      <c r="G6" s="30"/>
      <c r="H6" s="30"/>
      <c r="I6" s="30" t="s">
        <v>3</v>
      </c>
      <c r="J6" s="93"/>
      <c r="K6" s="94"/>
      <c r="L6" s="95"/>
      <c r="M6" s="31" t="s">
        <v>5</v>
      </c>
      <c r="N6" s="67"/>
      <c r="O6" s="126" t="s">
        <v>6</v>
      </c>
      <c r="P6" s="127"/>
      <c r="Q6" s="93"/>
      <c r="R6" s="94"/>
      <c r="S6" s="94"/>
      <c r="T6" s="94"/>
      <c r="U6" s="94"/>
      <c r="V6" s="95"/>
      <c r="W6" s="30"/>
      <c r="X6" s="1"/>
    </row>
    <row r="7" spans="7:24" ht="12.75">
      <c r="G7" s="32"/>
      <c r="H7" s="32"/>
      <c r="I7" s="30" t="s">
        <v>4</v>
      </c>
      <c r="J7" s="33"/>
      <c r="K7" s="110"/>
      <c r="L7" s="111"/>
      <c r="M7" s="111"/>
      <c r="N7" s="112"/>
      <c r="O7" s="34"/>
      <c r="P7" s="30" t="s">
        <v>7</v>
      </c>
      <c r="Q7" s="32"/>
      <c r="R7" s="33"/>
      <c r="S7" s="110"/>
      <c r="T7" s="111"/>
      <c r="U7" s="111"/>
      <c r="V7" s="112"/>
      <c r="W7" s="30"/>
      <c r="X7" s="1"/>
    </row>
    <row r="8" spans="7:24" ht="4.5" customHeight="1"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1"/>
    </row>
    <row r="9" spans="7:24" ht="12.75">
      <c r="G9" s="30" t="s">
        <v>8</v>
      </c>
      <c r="H9" s="30"/>
      <c r="I9" s="30"/>
      <c r="J9" s="30" t="s">
        <v>9</v>
      </c>
      <c r="K9" s="30"/>
      <c r="L9" s="30"/>
      <c r="M9" s="30" t="s">
        <v>10</v>
      </c>
      <c r="N9" s="32"/>
      <c r="O9" s="30"/>
      <c r="P9" s="30"/>
      <c r="Q9" s="30" t="s">
        <v>11</v>
      </c>
      <c r="R9" s="32"/>
      <c r="S9" s="32"/>
      <c r="T9" s="30" t="s">
        <v>12</v>
      </c>
      <c r="U9" s="32"/>
      <c r="V9" s="30"/>
      <c r="W9" s="30" t="s">
        <v>13</v>
      </c>
      <c r="X9" s="1"/>
    </row>
    <row r="10" spans="7:24" ht="12.75">
      <c r="G10" s="54"/>
      <c r="H10" s="68"/>
      <c r="I10" s="55"/>
      <c r="J10" s="105"/>
      <c r="K10" s="106"/>
      <c r="L10" s="69"/>
      <c r="M10" s="102"/>
      <c r="N10" s="103"/>
      <c r="O10" s="104"/>
      <c r="P10" s="69"/>
      <c r="Q10" s="105"/>
      <c r="R10" s="106"/>
      <c r="S10" s="69"/>
      <c r="T10" s="55"/>
      <c r="U10" s="70"/>
      <c r="V10" s="55"/>
      <c r="W10" s="71"/>
      <c r="X10" s="5"/>
    </row>
    <row r="12" spans="2:25" ht="12.75">
      <c r="B12" s="17"/>
      <c r="C12" s="37"/>
      <c r="D12" s="37"/>
      <c r="E12" s="38" t="s">
        <v>50</v>
      </c>
      <c r="F12" s="37"/>
      <c r="G12" s="37"/>
      <c r="H12" s="18"/>
      <c r="J12" s="7" t="s">
        <v>14</v>
      </c>
      <c r="N12" s="13" t="s">
        <v>34</v>
      </c>
      <c r="Q12" s="7" t="s">
        <v>82</v>
      </c>
      <c r="T12" s="7" t="s">
        <v>83</v>
      </c>
      <c r="X12" s="96" t="s">
        <v>70</v>
      </c>
      <c r="Y12" s="97"/>
    </row>
    <row r="13" spans="2:25" ht="12.75">
      <c r="B13" s="19"/>
      <c r="C13" s="39" t="s">
        <v>53</v>
      </c>
      <c r="D13" s="36"/>
      <c r="E13" s="107"/>
      <c r="F13" s="108"/>
      <c r="G13" s="109"/>
      <c r="H13" s="20"/>
      <c r="J13" s="30" t="s">
        <v>15</v>
      </c>
      <c r="K13" s="30"/>
      <c r="L13" s="1"/>
      <c r="M13" s="1">
        <v>101</v>
      </c>
      <c r="N13" s="72">
        <v>13670.5</v>
      </c>
      <c r="O13" s="50"/>
      <c r="P13" s="90">
        <v>28.3</v>
      </c>
      <c r="Q13" s="91"/>
      <c r="R13" s="92"/>
      <c r="S13" s="1">
        <v>111</v>
      </c>
      <c r="T13" s="90">
        <f>SUM(N13*P13/100)</f>
        <v>3868.7515000000003</v>
      </c>
      <c r="U13" s="91"/>
      <c r="V13" s="92"/>
      <c r="X13" s="98"/>
      <c r="Y13" s="99"/>
    </row>
    <row r="14" spans="2:25" ht="9" customHeight="1">
      <c r="B14" s="19"/>
      <c r="C14" s="29" t="s">
        <v>54</v>
      </c>
      <c r="D14" s="36"/>
      <c r="E14" s="29"/>
      <c r="F14" s="29" t="s">
        <v>55</v>
      </c>
      <c r="G14" s="36"/>
      <c r="H14" s="21"/>
      <c r="J14" s="30"/>
      <c r="K14" s="30"/>
      <c r="L14" s="1"/>
      <c r="M14" s="1"/>
      <c r="N14" s="72"/>
      <c r="O14" s="10"/>
      <c r="P14" s="79"/>
      <c r="Q14" s="79"/>
      <c r="R14" s="79"/>
      <c r="S14" s="1"/>
      <c r="T14" s="73"/>
      <c r="U14" s="73"/>
      <c r="V14" s="73"/>
      <c r="X14" s="98"/>
      <c r="Y14" s="99"/>
    </row>
    <row r="15" spans="2:25" ht="12.75">
      <c r="B15" s="19"/>
      <c r="C15" s="35"/>
      <c r="D15" s="36"/>
      <c r="E15" s="107"/>
      <c r="F15" s="108"/>
      <c r="G15" s="109"/>
      <c r="H15" s="20"/>
      <c r="J15" s="30" t="s">
        <v>16</v>
      </c>
      <c r="K15" s="30"/>
      <c r="L15" s="1"/>
      <c r="M15" s="1">
        <v>102</v>
      </c>
      <c r="N15" s="72">
        <v>0</v>
      </c>
      <c r="O15" s="50"/>
      <c r="P15" s="90">
        <v>14</v>
      </c>
      <c r="Q15" s="91"/>
      <c r="R15" s="92"/>
      <c r="S15" s="1">
        <v>112</v>
      </c>
      <c r="T15" s="90">
        <f>SUM(N15*P15/100)</f>
        <v>0</v>
      </c>
      <c r="U15" s="91"/>
      <c r="V15" s="92"/>
      <c r="X15" s="98"/>
      <c r="Y15" s="99"/>
    </row>
    <row r="16" spans="2:25" ht="8.25" customHeight="1">
      <c r="B16" s="19"/>
      <c r="C16" s="29" t="s">
        <v>56</v>
      </c>
      <c r="D16" s="36"/>
      <c r="E16" s="29" t="s">
        <v>57</v>
      </c>
      <c r="F16" s="36"/>
      <c r="G16" s="29" t="s">
        <v>58</v>
      </c>
      <c r="H16" s="22"/>
      <c r="J16" s="30"/>
      <c r="K16" s="30"/>
      <c r="L16" s="1"/>
      <c r="M16" s="1"/>
      <c r="N16" s="72"/>
      <c r="O16" s="10"/>
      <c r="P16" s="79"/>
      <c r="Q16" s="79"/>
      <c r="R16" s="79"/>
      <c r="S16" s="1"/>
      <c r="T16" s="73"/>
      <c r="U16" s="73"/>
      <c r="V16" s="73"/>
      <c r="X16" s="98"/>
      <c r="Y16" s="99"/>
    </row>
    <row r="17" spans="2:25" ht="12.75">
      <c r="B17" s="19"/>
      <c r="C17" s="35"/>
      <c r="D17" s="36"/>
      <c r="E17" s="35"/>
      <c r="F17" s="36"/>
      <c r="G17" s="35"/>
      <c r="H17" s="21"/>
      <c r="J17" s="30" t="s">
        <v>17</v>
      </c>
      <c r="K17" s="30"/>
      <c r="L17" s="1"/>
      <c r="M17" s="1">
        <v>103</v>
      </c>
      <c r="N17" s="72">
        <v>215.54</v>
      </c>
      <c r="O17" s="50"/>
      <c r="P17" s="90">
        <v>28.3</v>
      </c>
      <c r="Q17" s="91"/>
      <c r="R17" s="92"/>
      <c r="S17" s="1">
        <v>113</v>
      </c>
      <c r="T17" s="90">
        <f>SUM(N17*P17/100)</f>
        <v>60.997820000000004</v>
      </c>
      <c r="U17" s="91"/>
      <c r="V17" s="92"/>
      <c r="X17" s="100"/>
      <c r="Y17" s="101"/>
    </row>
    <row r="18" spans="2:25" ht="7.5" customHeight="1">
      <c r="B18" s="19"/>
      <c r="C18" s="29" t="s">
        <v>59</v>
      </c>
      <c r="D18" s="36"/>
      <c r="E18" s="29" t="s">
        <v>60</v>
      </c>
      <c r="F18" s="36"/>
      <c r="G18" s="29" t="s">
        <v>61</v>
      </c>
      <c r="H18" s="22"/>
      <c r="J18" s="30"/>
      <c r="K18" s="30"/>
      <c r="L18" s="1"/>
      <c r="M18" s="1"/>
      <c r="N18" s="72"/>
      <c r="O18" s="10"/>
      <c r="P18" s="79"/>
      <c r="Q18" s="79"/>
      <c r="R18" s="79"/>
      <c r="S18" s="1"/>
      <c r="T18" s="73"/>
      <c r="U18" s="73"/>
      <c r="V18" s="73"/>
      <c r="X18" s="26" t="s">
        <v>71</v>
      </c>
      <c r="Y18" s="18"/>
    </row>
    <row r="19" spans="2:25" ht="12.75">
      <c r="B19" s="19"/>
      <c r="C19" s="35"/>
      <c r="D19" s="36"/>
      <c r="E19" s="35"/>
      <c r="F19" s="36"/>
      <c r="G19" s="35"/>
      <c r="H19" s="21"/>
      <c r="J19" s="30" t="s">
        <v>18</v>
      </c>
      <c r="K19" s="30"/>
      <c r="L19" s="1"/>
      <c r="M19" s="1">
        <v>104</v>
      </c>
      <c r="N19" s="72"/>
      <c r="O19" s="50"/>
      <c r="P19" s="90"/>
      <c r="Q19" s="91"/>
      <c r="R19" s="92"/>
      <c r="S19" s="1">
        <v>114</v>
      </c>
      <c r="T19" s="90"/>
      <c r="U19" s="91"/>
      <c r="V19" s="92"/>
      <c r="X19" s="19"/>
      <c r="Y19" s="21"/>
    </row>
    <row r="20" spans="2:25" ht="8.25" customHeight="1">
      <c r="B20" s="19"/>
      <c r="C20" s="40" t="s">
        <v>62</v>
      </c>
      <c r="D20" s="36"/>
      <c r="E20" s="36"/>
      <c r="F20" s="36"/>
      <c r="G20" s="36"/>
      <c r="H20" s="21"/>
      <c r="J20" s="30"/>
      <c r="K20" s="30"/>
      <c r="L20" s="1"/>
      <c r="M20" s="1"/>
      <c r="N20" s="72"/>
      <c r="O20" s="10"/>
      <c r="P20" s="79"/>
      <c r="Q20" s="79"/>
      <c r="R20" s="79"/>
      <c r="S20" s="1"/>
      <c r="T20" s="73"/>
      <c r="U20" s="73"/>
      <c r="V20" s="73"/>
      <c r="X20" s="23"/>
      <c r="Y20" s="25"/>
    </row>
    <row r="21" spans="2:25" ht="12.75">
      <c r="B21" s="19"/>
      <c r="C21" s="107"/>
      <c r="D21" s="108"/>
      <c r="E21" s="108"/>
      <c r="F21" s="108"/>
      <c r="G21" s="109"/>
      <c r="H21" s="20"/>
      <c r="J21" s="30" t="s">
        <v>19</v>
      </c>
      <c r="K21" s="30"/>
      <c r="L21" s="1"/>
      <c r="M21" s="1">
        <v>105</v>
      </c>
      <c r="N21" s="72"/>
      <c r="O21" s="50"/>
      <c r="P21" s="90"/>
      <c r="Q21" s="91"/>
      <c r="R21" s="92"/>
      <c r="S21" s="1">
        <v>115</v>
      </c>
      <c r="T21" s="90"/>
      <c r="U21" s="91"/>
      <c r="V21" s="92"/>
      <c r="X21" s="26" t="s">
        <v>72</v>
      </c>
      <c r="Y21" s="18"/>
    </row>
    <row r="22" spans="2:25" ht="8.25" customHeight="1">
      <c r="B22" s="19"/>
      <c r="C22" s="36"/>
      <c r="D22" s="40" t="s">
        <v>63</v>
      </c>
      <c r="E22" s="36"/>
      <c r="F22" s="36"/>
      <c r="G22" s="36"/>
      <c r="H22" s="21"/>
      <c r="J22" s="30"/>
      <c r="K22" s="30"/>
      <c r="L22" s="1"/>
      <c r="M22" s="1"/>
      <c r="N22" s="72"/>
      <c r="O22" s="10"/>
      <c r="P22" s="79"/>
      <c r="Q22" s="79"/>
      <c r="R22" s="79"/>
      <c r="S22" s="1"/>
      <c r="T22" s="73"/>
      <c r="U22" s="73"/>
      <c r="V22" s="73"/>
      <c r="X22" s="19"/>
      <c r="Y22" s="21"/>
    </row>
    <row r="23" spans="2:25" ht="12.75">
      <c r="B23" s="19"/>
      <c r="C23" s="36"/>
      <c r="D23" s="107"/>
      <c r="E23" s="108"/>
      <c r="F23" s="108"/>
      <c r="G23" s="109"/>
      <c r="H23" s="20"/>
      <c r="J23" s="30" t="s">
        <v>20</v>
      </c>
      <c r="K23" s="30"/>
      <c r="L23" s="2"/>
      <c r="M23" s="1">
        <v>106</v>
      </c>
      <c r="N23" s="72"/>
      <c r="O23" s="50"/>
      <c r="P23" s="90"/>
      <c r="Q23" s="91"/>
      <c r="R23" s="92"/>
      <c r="S23" s="1">
        <v>116</v>
      </c>
      <c r="T23" s="90"/>
      <c r="U23" s="91"/>
      <c r="V23" s="92"/>
      <c r="X23" s="19"/>
      <c r="Y23" s="21"/>
    </row>
    <row r="24" spans="2:25" ht="8.25" customHeight="1">
      <c r="B24" s="19"/>
      <c r="C24" s="40" t="s">
        <v>64</v>
      </c>
      <c r="D24" s="36"/>
      <c r="E24" s="36"/>
      <c r="F24" s="36"/>
      <c r="G24" s="36"/>
      <c r="H24" s="21"/>
      <c r="J24" s="30"/>
      <c r="K24" s="30"/>
      <c r="L24" s="1"/>
      <c r="M24" s="1"/>
      <c r="N24" s="72"/>
      <c r="O24" s="10"/>
      <c r="P24" s="79"/>
      <c r="Q24" s="79"/>
      <c r="R24" s="79"/>
      <c r="S24" s="1"/>
      <c r="T24" s="73"/>
      <c r="U24" s="73"/>
      <c r="V24" s="73"/>
      <c r="X24" s="19"/>
      <c r="Y24" s="21"/>
    </row>
    <row r="25" spans="2:25" ht="12.75">
      <c r="B25" s="19"/>
      <c r="C25" s="41" t="s">
        <v>51</v>
      </c>
      <c r="D25" s="35"/>
      <c r="E25" s="32"/>
      <c r="F25" s="41" t="s">
        <v>65</v>
      </c>
      <c r="G25" s="35"/>
      <c r="H25" s="21"/>
      <c r="J25" s="30" t="s">
        <v>21</v>
      </c>
      <c r="K25" s="30"/>
      <c r="L25" s="1"/>
      <c r="M25" s="1">
        <v>121</v>
      </c>
      <c r="N25" s="72"/>
      <c r="O25" s="50"/>
      <c r="P25" s="90"/>
      <c r="Q25" s="91"/>
      <c r="R25" s="92"/>
      <c r="S25" s="1">
        <v>131</v>
      </c>
      <c r="T25" s="90"/>
      <c r="U25" s="91"/>
      <c r="V25" s="92"/>
      <c r="X25" s="19"/>
      <c r="Y25" s="21"/>
    </row>
    <row r="26" spans="2:25" ht="8.25" customHeight="1">
      <c r="B26" s="19"/>
      <c r="C26" s="40" t="s">
        <v>66</v>
      </c>
      <c r="D26" s="36"/>
      <c r="E26" s="36"/>
      <c r="F26" s="36"/>
      <c r="G26" s="36"/>
      <c r="H26" s="21"/>
      <c r="J26" s="30"/>
      <c r="K26" s="30"/>
      <c r="L26" s="1"/>
      <c r="M26" s="1"/>
      <c r="N26" s="72"/>
      <c r="O26" s="10"/>
      <c r="P26" s="79"/>
      <c r="Q26" s="79"/>
      <c r="R26" s="79"/>
      <c r="S26" s="1"/>
      <c r="T26" s="73"/>
      <c r="U26" s="73"/>
      <c r="V26" s="73"/>
      <c r="X26" s="19"/>
      <c r="Y26" s="21"/>
    </row>
    <row r="27" spans="2:25" ht="12.75">
      <c r="B27" s="19"/>
      <c r="C27" s="42" t="s">
        <v>67</v>
      </c>
      <c r="D27" s="35"/>
      <c r="E27" s="32"/>
      <c r="F27" s="41" t="s">
        <v>65</v>
      </c>
      <c r="G27" s="35"/>
      <c r="H27" s="21"/>
      <c r="J27" s="30" t="s">
        <v>22</v>
      </c>
      <c r="K27" s="30"/>
      <c r="L27" s="1"/>
      <c r="M27" s="1">
        <v>122</v>
      </c>
      <c r="N27" s="72">
        <v>-324.97</v>
      </c>
      <c r="O27" s="50"/>
      <c r="P27" s="90"/>
      <c r="Q27" s="91"/>
      <c r="R27" s="92"/>
      <c r="S27" s="1">
        <v>132</v>
      </c>
      <c r="T27" s="90">
        <v>-324.97</v>
      </c>
      <c r="U27" s="91"/>
      <c r="V27" s="92"/>
      <c r="X27" s="19"/>
      <c r="Y27" s="21"/>
    </row>
    <row r="28" spans="2:25" ht="9" customHeight="1">
      <c r="B28" s="19"/>
      <c r="C28" s="36"/>
      <c r="D28" s="36"/>
      <c r="E28" s="36"/>
      <c r="F28" s="36"/>
      <c r="G28" s="36"/>
      <c r="H28" s="21"/>
      <c r="J28" s="30"/>
      <c r="K28" s="30"/>
      <c r="L28" s="1"/>
      <c r="M28" s="1"/>
      <c r="N28" s="72"/>
      <c r="O28" s="8"/>
      <c r="P28" s="8"/>
      <c r="Q28" s="1" t="s">
        <v>24</v>
      </c>
      <c r="R28" s="1"/>
      <c r="S28" s="8" t="s">
        <v>25</v>
      </c>
      <c r="T28" s="73"/>
      <c r="U28" s="73"/>
      <c r="V28" s="73"/>
      <c r="X28" s="23"/>
      <c r="Y28" s="25"/>
    </row>
    <row r="29" spans="2:25" ht="12.75">
      <c r="B29" s="19"/>
      <c r="C29" s="42" t="s">
        <v>68</v>
      </c>
      <c r="D29" s="35"/>
      <c r="E29" s="32"/>
      <c r="F29" s="41" t="s">
        <v>65</v>
      </c>
      <c r="G29" s="35"/>
      <c r="H29" s="21"/>
      <c r="J29" s="30" t="s">
        <v>23</v>
      </c>
      <c r="K29" s="30"/>
      <c r="L29" s="1"/>
      <c r="M29" s="1">
        <v>201</v>
      </c>
      <c r="N29" s="72"/>
      <c r="O29" s="9"/>
      <c r="P29" s="2"/>
      <c r="Q29" s="8">
        <v>209</v>
      </c>
      <c r="R29" s="2"/>
      <c r="S29" s="1">
        <v>210</v>
      </c>
      <c r="T29" s="90"/>
      <c r="U29" s="113"/>
      <c r="V29" s="114"/>
      <c r="X29" s="51">
        <v>0</v>
      </c>
      <c r="Y29" s="87" t="s">
        <v>81</v>
      </c>
    </row>
    <row r="30" spans="2:25" ht="5.25" customHeight="1">
      <c r="B30" s="19"/>
      <c r="C30" s="36"/>
      <c r="D30" s="36"/>
      <c r="E30" s="36"/>
      <c r="F30" s="36"/>
      <c r="G30" s="36"/>
      <c r="H30" s="21"/>
      <c r="J30" s="1"/>
      <c r="K30" s="1"/>
      <c r="L30" s="1"/>
      <c r="M30" s="1"/>
      <c r="N30" s="1"/>
      <c r="O30" s="1"/>
      <c r="P30" s="1"/>
      <c r="Q30" s="1"/>
      <c r="R30" s="1"/>
      <c r="S30" s="1"/>
      <c r="T30" s="75"/>
      <c r="U30" s="75"/>
      <c r="V30" s="75"/>
      <c r="X30" s="19"/>
      <c r="Y30" s="88"/>
    </row>
    <row r="31" spans="2:25" ht="12.75">
      <c r="B31" s="23"/>
      <c r="C31" s="43" t="s">
        <v>52</v>
      </c>
      <c r="D31" s="44"/>
      <c r="E31" s="107"/>
      <c r="F31" s="108"/>
      <c r="G31" s="109"/>
      <c r="H31" s="24"/>
      <c r="J31" s="10" t="s">
        <v>26</v>
      </c>
      <c r="T31" s="115">
        <f>SUM(T13:T27)-(T29)</f>
        <v>3604.7793200000006</v>
      </c>
      <c r="U31" s="116"/>
      <c r="V31" s="117"/>
      <c r="W31" s="27">
        <v>299</v>
      </c>
      <c r="X31" s="52"/>
      <c r="Y31" s="89"/>
    </row>
    <row r="32" spans="3:25" ht="19.5" customHeight="1">
      <c r="C32" s="118" t="s">
        <v>27</v>
      </c>
      <c r="D32" s="118"/>
      <c r="E32" s="118"/>
      <c r="F32" s="118"/>
      <c r="G32" s="119"/>
      <c r="H32" s="14"/>
      <c r="N32" s="13" t="s">
        <v>29</v>
      </c>
      <c r="O32" s="1"/>
      <c r="P32" s="1"/>
      <c r="Q32" s="13" t="s">
        <v>69</v>
      </c>
      <c r="T32" s="75"/>
      <c r="U32" s="75"/>
      <c r="V32" s="75"/>
      <c r="X32" s="15" t="s">
        <v>73</v>
      </c>
      <c r="Y32" s="18"/>
    </row>
    <row r="33" spans="7:25" ht="12.75">
      <c r="G33" s="1"/>
      <c r="H33" s="1"/>
      <c r="I33" s="12" t="s">
        <v>28</v>
      </c>
      <c r="J33" s="1">
        <v>301</v>
      </c>
      <c r="K33" s="74">
        <v>13923.85</v>
      </c>
      <c r="L33" s="1"/>
      <c r="M33" s="1">
        <v>311</v>
      </c>
      <c r="N33" s="83">
        <v>140.29</v>
      </c>
      <c r="O33" s="1">
        <v>312</v>
      </c>
      <c r="P33" s="123">
        <v>131.58</v>
      </c>
      <c r="Q33" s="124"/>
      <c r="R33" s="125"/>
      <c r="S33" s="1">
        <f>340</f>
        <v>340</v>
      </c>
      <c r="T33" s="120">
        <v>271.87</v>
      </c>
      <c r="U33" s="121"/>
      <c r="V33" s="122"/>
      <c r="X33" s="19"/>
      <c r="Y33" s="21"/>
    </row>
    <row r="34" spans="7:25" ht="3.75" customHeight="1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75"/>
      <c r="U34" s="75"/>
      <c r="V34" s="75"/>
      <c r="X34" s="19"/>
      <c r="Y34" s="21"/>
    </row>
    <row r="35" spans="7:25" ht="12.75">
      <c r="G35" s="1"/>
      <c r="H35" s="1"/>
      <c r="I35" s="1" t="s">
        <v>30</v>
      </c>
      <c r="J35" s="1"/>
      <c r="K35" s="1"/>
      <c r="L35" s="1"/>
      <c r="M35" s="1"/>
      <c r="N35" s="1"/>
      <c r="O35" s="1"/>
      <c r="P35" s="1"/>
      <c r="Q35" s="1"/>
      <c r="R35" s="1"/>
      <c r="S35" s="1">
        <v>410</v>
      </c>
      <c r="T35" s="90">
        <v>2329.41</v>
      </c>
      <c r="U35" s="91"/>
      <c r="V35" s="92"/>
      <c r="X35" s="19"/>
      <c r="Y35" s="21"/>
    </row>
    <row r="36" spans="7:25" ht="4.5" customHeight="1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75"/>
      <c r="U36" s="75"/>
      <c r="V36" s="75"/>
      <c r="X36" s="19"/>
      <c r="Y36" s="21"/>
    </row>
    <row r="37" spans="7:25" ht="12.75">
      <c r="G37" s="1"/>
      <c r="H37" s="1"/>
      <c r="I37" s="1"/>
      <c r="J37" s="1" t="s">
        <v>31</v>
      </c>
      <c r="K37" s="1"/>
      <c r="L37" s="1"/>
      <c r="M37" s="1"/>
      <c r="N37" s="1"/>
      <c r="O37" s="1"/>
      <c r="P37" s="1"/>
      <c r="Q37" s="1"/>
      <c r="R37" s="1"/>
      <c r="S37" s="1"/>
      <c r="T37" s="115">
        <f>+T33-T35</f>
        <v>-2057.54</v>
      </c>
      <c r="U37" s="121"/>
      <c r="V37" s="122"/>
      <c r="W37" s="27">
        <v>499</v>
      </c>
      <c r="X37" s="19"/>
      <c r="Y37" s="21"/>
    </row>
    <row r="38" spans="3:25" ht="12.75">
      <c r="C38" s="7" t="s">
        <v>32</v>
      </c>
      <c r="D38" s="7"/>
      <c r="E38" s="7"/>
      <c r="F38" s="7"/>
      <c r="I38" s="1"/>
      <c r="J38" s="1"/>
      <c r="K38" s="1"/>
      <c r="L38" s="1"/>
      <c r="M38" s="1"/>
      <c r="N38" s="13" t="s">
        <v>34</v>
      </c>
      <c r="O38" s="1"/>
      <c r="P38" s="6"/>
      <c r="Q38" s="13" t="s">
        <v>35</v>
      </c>
      <c r="R38" s="1"/>
      <c r="S38" s="1"/>
      <c r="T38" s="75"/>
      <c r="U38" s="75"/>
      <c r="V38" s="75"/>
      <c r="X38" s="19"/>
      <c r="Y38" s="21"/>
    </row>
    <row r="39" spans="7:25" ht="12.75">
      <c r="G39" s="1"/>
      <c r="H39" s="1"/>
      <c r="I39" s="1" t="s">
        <v>33</v>
      </c>
      <c r="J39" s="1"/>
      <c r="K39" s="1"/>
      <c r="L39" s="1"/>
      <c r="M39" s="1">
        <v>501</v>
      </c>
      <c r="N39" s="72">
        <v>13923.85</v>
      </c>
      <c r="O39" s="1"/>
      <c r="P39" s="128">
        <v>8.65</v>
      </c>
      <c r="Q39" s="129"/>
      <c r="R39" s="130"/>
      <c r="S39" s="1">
        <v>511</v>
      </c>
      <c r="T39" s="115">
        <f>SUM(N39*P39/100)</f>
        <v>1204.413025</v>
      </c>
      <c r="U39" s="116"/>
      <c r="V39" s="117"/>
      <c r="X39" s="19"/>
      <c r="Y39" s="21"/>
    </row>
    <row r="40" spans="20:25" ht="3.75" customHeight="1">
      <c r="T40" s="75"/>
      <c r="U40" s="75"/>
      <c r="V40" s="75"/>
      <c r="X40" s="23"/>
      <c r="Y40" s="25"/>
    </row>
    <row r="41" spans="7:25" ht="12.75">
      <c r="G41" s="1"/>
      <c r="H41" s="1"/>
      <c r="I41" s="1" t="s">
        <v>36</v>
      </c>
      <c r="J41" s="1"/>
      <c r="K41" s="1"/>
      <c r="L41" s="1"/>
      <c r="M41" s="1">
        <v>502</v>
      </c>
      <c r="N41" s="47"/>
      <c r="O41" s="10"/>
      <c r="P41" s="131"/>
      <c r="Q41" s="133"/>
      <c r="R41" s="132"/>
      <c r="S41" s="1">
        <v>512</v>
      </c>
      <c r="T41" s="134"/>
      <c r="U41" s="135"/>
      <c r="V41" s="136"/>
      <c r="X41" s="15" t="s">
        <v>74</v>
      </c>
      <c r="Y41" s="18"/>
    </row>
    <row r="42" spans="7:25" ht="12.75">
      <c r="G42" s="1"/>
      <c r="H42" s="1"/>
      <c r="I42" s="1"/>
      <c r="J42" s="1"/>
      <c r="K42" s="1"/>
      <c r="L42" s="1"/>
      <c r="M42" s="1"/>
      <c r="N42" s="13" t="s">
        <v>38</v>
      </c>
      <c r="O42" s="1"/>
      <c r="P42" s="1"/>
      <c r="Q42" s="13" t="s">
        <v>39</v>
      </c>
      <c r="R42" s="1"/>
      <c r="S42" s="1"/>
      <c r="T42" s="75"/>
      <c r="U42" s="75"/>
      <c r="V42" s="75"/>
      <c r="X42" s="19"/>
      <c r="Y42" s="21"/>
    </row>
    <row r="43" spans="7:25" ht="12.75">
      <c r="G43" s="1"/>
      <c r="H43" s="1"/>
      <c r="I43" s="1" t="s">
        <v>37</v>
      </c>
      <c r="J43" s="1"/>
      <c r="K43" s="1"/>
      <c r="L43" s="1"/>
      <c r="M43" s="1">
        <v>601</v>
      </c>
      <c r="N43" s="72">
        <v>100</v>
      </c>
      <c r="O43" s="1">
        <v>602</v>
      </c>
      <c r="P43" s="137"/>
      <c r="Q43" s="138"/>
      <c r="R43" s="139"/>
      <c r="S43" s="1">
        <f>610</f>
        <v>610</v>
      </c>
      <c r="T43" s="115">
        <f>N43</f>
        <v>100</v>
      </c>
      <c r="U43" s="121"/>
      <c r="V43" s="122"/>
      <c r="X43" s="19"/>
      <c r="Y43" s="21"/>
    </row>
    <row r="44" spans="7:25" ht="5.25" customHeight="1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75"/>
      <c r="U44" s="75"/>
      <c r="V44" s="75"/>
      <c r="X44" s="19"/>
      <c r="Y44" s="21"/>
    </row>
    <row r="45" spans="7:25" ht="12.75">
      <c r="G45" s="1"/>
      <c r="H45" s="1"/>
      <c r="I45" s="1"/>
      <c r="J45" s="1"/>
      <c r="K45" s="1"/>
      <c r="L45" s="1" t="s">
        <v>40</v>
      </c>
      <c r="M45" s="1"/>
      <c r="N45" s="1"/>
      <c r="O45" s="1"/>
      <c r="P45" s="1"/>
      <c r="Q45" s="1"/>
      <c r="R45" s="1"/>
      <c r="S45" s="1"/>
      <c r="T45" s="115">
        <f>SUM(T39-T43)</f>
        <v>1104.413025</v>
      </c>
      <c r="U45" s="116"/>
      <c r="V45" s="117"/>
      <c r="W45" s="27">
        <v>699</v>
      </c>
      <c r="X45" s="19"/>
      <c r="Y45" s="21"/>
    </row>
    <row r="46" spans="3:25" ht="12.75">
      <c r="C46" s="7" t="s">
        <v>41</v>
      </c>
      <c r="D46" s="7"/>
      <c r="E46" s="7"/>
      <c r="F46" s="7"/>
      <c r="G46" s="1"/>
      <c r="H46" s="1"/>
      <c r="I46" s="1"/>
      <c r="J46" s="1"/>
      <c r="K46" s="1" t="s">
        <v>43</v>
      </c>
      <c r="L46" s="1"/>
      <c r="M46" s="1"/>
      <c r="N46" s="8" t="s">
        <v>44</v>
      </c>
      <c r="O46" s="1"/>
      <c r="P46" s="1"/>
      <c r="Q46" s="1"/>
      <c r="R46" s="1"/>
      <c r="S46" s="1"/>
      <c r="T46" s="75"/>
      <c r="U46" s="75"/>
      <c r="V46" s="75"/>
      <c r="X46" s="19"/>
      <c r="Y46" s="21"/>
    </row>
    <row r="47" spans="3:25" ht="12.75">
      <c r="C47" s="1" t="s">
        <v>42</v>
      </c>
      <c r="D47" s="1"/>
      <c r="E47" s="1"/>
      <c r="F47" s="1"/>
      <c r="G47" s="1"/>
      <c r="H47" s="1"/>
      <c r="I47" s="1"/>
      <c r="J47" s="1"/>
      <c r="K47" s="76">
        <v>2651.65</v>
      </c>
      <c r="L47" s="10"/>
      <c r="M47" s="10"/>
      <c r="N47" s="85">
        <v>0.2</v>
      </c>
      <c r="O47" s="1"/>
      <c r="P47" s="140" t="s">
        <v>45</v>
      </c>
      <c r="Q47" s="141"/>
      <c r="R47" s="141"/>
      <c r="S47" s="1"/>
      <c r="T47" s="90">
        <f>SUM(K47*20/100)</f>
        <v>530.33</v>
      </c>
      <c r="U47" s="113"/>
      <c r="V47" s="114"/>
      <c r="W47" s="27">
        <v>99</v>
      </c>
      <c r="X47" s="19"/>
      <c r="Y47" s="21"/>
    </row>
    <row r="48" spans="3:25" ht="3.7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75"/>
      <c r="U48" s="75"/>
      <c r="V48" s="75"/>
      <c r="X48" s="19"/>
      <c r="Y48" s="21"/>
    </row>
    <row r="49" spans="4:25" ht="4.5" customHeight="1">
      <c r="D49" s="7"/>
      <c r="E49" s="7"/>
      <c r="F49" s="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75"/>
      <c r="U49" s="75"/>
      <c r="V49" s="75"/>
      <c r="X49" s="19"/>
      <c r="Y49" s="21"/>
    </row>
    <row r="50" spans="3:25" ht="12.75">
      <c r="C50" s="7" t="s">
        <v>46</v>
      </c>
      <c r="D50" s="1"/>
      <c r="E50" s="1"/>
      <c r="F50" s="1"/>
      <c r="G50" s="1" t="s">
        <v>47</v>
      </c>
      <c r="H50" s="1"/>
      <c r="I50" s="16"/>
      <c r="J50" s="1"/>
      <c r="K50" s="12" t="s">
        <v>48</v>
      </c>
      <c r="L50" s="4">
        <v>800</v>
      </c>
      <c r="M50" s="131"/>
      <c r="N50" s="132"/>
      <c r="O50" s="1"/>
      <c r="P50" s="1"/>
      <c r="Q50" s="1"/>
      <c r="R50" s="12" t="s">
        <v>49</v>
      </c>
      <c r="S50" s="1">
        <v>700</v>
      </c>
      <c r="T50" s="115">
        <f>+T31+T37+T45+T47</f>
        <v>3181.9823450000004</v>
      </c>
      <c r="U50" s="116"/>
      <c r="V50" s="117"/>
      <c r="X50" s="23"/>
      <c r="Y50" s="25"/>
    </row>
    <row r="51" spans="3:22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3:22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3:22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3:22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3:22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</sheetData>
  <sheetProtection/>
  <mergeCells count="51">
    <mergeCell ref="M50:N50"/>
    <mergeCell ref="P41:R41"/>
    <mergeCell ref="T41:V41"/>
    <mergeCell ref="P43:R43"/>
    <mergeCell ref="T43:V43"/>
    <mergeCell ref="T45:V45"/>
    <mergeCell ref="P47:R47"/>
    <mergeCell ref="T47:V47"/>
    <mergeCell ref="T50:V50"/>
    <mergeCell ref="T35:V35"/>
    <mergeCell ref="T37:V37"/>
    <mergeCell ref="P39:R39"/>
    <mergeCell ref="T39:V39"/>
    <mergeCell ref="C32:G32"/>
    <mergeCell ref="T33:V33"/>
    <mergeCell ref="P33:R33"/>
    <mergeCell ref="Q6:V6"/>
    <mergeCell ref="S7:V7"/>
    <mergeCell ref="O6:P6"/>
    <mergeCell ref="E15:G15"/>
    <mergeCell ref="E13:G13"/>
    <mergeCell ref="T25:V25"/>
    <mergeCell ref="T27:V27"/>
    <mergeCell ref="C21:G21"/>
    <mergeCell ref="K7:N7"/>
    <mergeCell ref="T29:V29"/>
    <mergeCell ref="T31:V31"/>
    <mergeCell ref="T17:V17"/>
    <mergeCell ref="T19:V19"/>
    <mergeCell ref="T21:V21"/>
    <mergeCell ref="T23:V23"/>
    <mergeCell ref="D23:G23"/>
    <mergeCell ref="E31:G31"/>
    <mergeCell ref="J6:L6"/>
    <mergeCell ref="J4:V4"/>
    <mergeCell ref="J5:V5"/>
    <mergeCell ref="X12:Y17"/>
    <mergeCell ref="T13:V13"/>
    <mergeCell ref="T15:V15"/>
    <mergeCell ref="M10:O10"/>
    <mergeCell ref="Q10:R10"/>
    <mergeCell ref="J10:K10"/>
    <mergeCell ref="Y29:Y31"/>
    <mergeCell ref="P13:R13"/>
    <mergeCell ref="P15:R15"/>
    <mergeCell ref="P17:R17"/>
    <mergeCell ref="P19:R19"/>
    <mergeCell ref="P21:R21"/>
    <mergeCell ref="P23:R23"/>
    <mergeCell ref="P25:R25"/>
    <mergeCell ref="P27:R27"/>
  </mergeCells>
  <printOptions/>
  <pageMargins left="0.22" right="0.55" top="0.2" bottom="0.19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="170" zoomScaleNormal="170" workbookViewId="0" topLeftCell="A1">
      <selection activeCell="A10" sqref="A10:G10"/>
    </sheetView>
  </sheetViews>
  <sheetFormatPr defaultColWidth="11.421875" defaultRowHeight="12.75"/>
  <cols>
    <col min="2" max="2" width="12.00390625" style="0" customWidth="1"/>
  </cols>
  <sheetData>
    <row r="1" spans="1:7" ht="12.75">
      <c r="A1" s="84" t="s">
        <v>34</v>
      </c>
      <c r="B1" s="84" t="s">
        <v>134</v>
      </c>
      <c r="C1" s="84" t="s">
        <v>118</v>
      </c>
      <c r="D1" s="84" t="s">
        <v>128</v>
      </c>
      <c r="E1" s="84" t="s">
        <v>118</v>
      </c>
      <c r="F1" s="84" t="s">
        <v>129</v>
      </c>
      <c r="G1" s="84" t="s">
        <v>130</v>
      </c>
    </row>
    <row r="3" spans="1:7" ht="12.75">
      <c r="A3">
        <v>4918.8</v>
      </c>
      <c r="B3">
        <v>51</v>
      </c>
      <c r="C3">
        <v>2</v>
      </c>
      <c r="D3" s="82">
        <f>+C3*A3/100</f>
        <v>98.376</v>
      </c>
      <c r="E3">
        <v>1.6</v>
      </c>
      <c r="F3" s="82">
        <f>+E3*A3/100</f>
        <v>78.70080000000002</v>
      </c>
      <c r="G3" s="82">
        <f>+D3+F3</f>
        <v>177.07680000000002</v>
      </c>
    </row>
    <row r="4" spans="4:7" ht="12.75">
      <c r="D4" s="82">
        <f>+C4*A4/100</f>
        <v>0</v>
      </c>
      <c r="F4" s="82">
        <f>+E4*A4/100</f>
        <v>0</v>
      </c>
      <c r="G4" s="82">
        <f>+D4+F4</f>
        <v>0</v>
      </c>
    </row>
    <row r="5" spans="1:7" ht="12.75">
      <c r="A5" s="82">
        <v>4747.38</v>
      </c>
      <c r="B5" t="s">
        <v>142</v>
      </c>
      <c r="C5">
        <v>0.3</v>
      </c>
      <c r="D5" s="82">
        <f>+C5*A5/100</f>
        <v>14.24214</v>
      </c>
      <c r="E5">
        <v>0.8</v>
      </c>
      <c r="F5" s="82">
        <f>+E5*A5/100</f>
        <v>37.979040000000005</v>
      </c>
      <c r="G5" s="82">
        <f>+D5+F5</f>
        <v>52.221180000000004</v>
      </c>
    </row>
    <row r="6" spans="4:7" ht="12.75">
      <c r="D6" s="82">
        <f>+C6*A6/100</f>
        <v>0</v>
      </c>
      <c r="F6" s="82">
        <f>+E6*A6/100</f>
        <v>0</v>
      </c>
      <c r="G6" s="82">
        <f>+D6+F6</f>
        <v>0</v>
      </c>
    </row>
    <row r="7" spans="1:7" ht="12.75">
      <c r="A7">
        <v>4257.67</v>
      </c>
      <c r="B7" s="86" t="s">
        <v>141</v>
      </c>
      <c r="C7">
        <v>0.65</v>
      </c>
      <c r="D7" s="82">
        <f>+C7*A7/100</f>
        <v>27.674855</v>
      </c>
      <c r="E7">
        <v>0.35</v>
      </c>
      <c r="F7" s="82">
        <f>+E7*A7/100</f>
        <v>14.901844999999998</v>
      </c>
      <c r="G7" s="82">
        <f>+D7+F7</f>
        <v>42.5767</v>
      </c>
    </row>
    <row r="9" ht="12.75">
      <c r="A9">
        <f>SUM(A3:A8)</f>
        <v>13923.85</v>
      </c>
    </row>
    <row r="10" spans="1:7" ht="12.75">
      <c r="A10">
        <v>13923.85</v>
      </c>
      <c r="C10" s="82"/>
      <c r="D10" s="82">
        <f>SUM(D3:D9)</f>
        <v>140.29299500000002</v>
      </c>
      <c r="E10" s="82"/>
      <c r="F10" s="82">
        <f>SUM(F3:F9)</f>
        <v>131.58168500000002</v>
      </c>
      <c r="G10" s="82">
        <f>SUM(D10:F10)</f>
        <v>271.87468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97"/>
  <sheetViews>
    <sheetView zoomScalePageLayoutView="0" workbookViewId="0" topLeftCell="C12">
      <selection activeCell="O37" sqref="O37"/>
    </sheetView>
  </sheetViews>
  <sheetFormatPr defaultColWidth="11.421875" defaultRowHeight="12.75"/>
  <cols>
    <col min="1" max="1" width="11.421875" style="1" customWidth="1"/>
    <col min="2" max="2" width="1.8515625" style="1" customWidth="1"/>
    <col min="3" max="3" width="6.57421875" style="1" customWidth="1"/>
    <col min="4" max="4" width="1.8515625" style="1" customWidth="1"/>
    <col min="5" max="5" width="17.57421875" style="1" customWidth="1"/>
    <col min="6" max="6" width="2.00390625" style="1" customWidth="1"/>
    <col min="7" max="7" width="16.28125" style="1" customWidth="1"/>
    <col min="8" max="8" width="2.140625" style="1" customWidth="1"/>
    <col min="9" max="9" width="5.8515625" style="1" customWidth="1"/>
    <col min="10" max="10" width="1.8515625" style="1" customWidth="1"/>
    <col min="11" max="11" width="7.00390625" style="1" customWidth="1"/>
    <col min="12" max="12" width="1.8515625" style="1" customWidth="1"/>
    <col min="13" max="13" width="3.8515625" style="1" customWidth="1"/>
    <col min="14" max="14" width="2.00390625" style="1" customWidth="1"/>
    <col min="15" max="15" width="7.421875" style="1" customWidth="1"/>
    <col min="16" max="16" width="2.140625" style="1" customWidth="1"/>
    <col min="17" max="17" width="6.57421875" style="1" customWidth="1"/>
    <col min="18" max="18" width="1.7109375" style="1" customWidth="1"/>
    <col min="19" max="19" width="6.8515625" style="1" customWidth="1"/>
    <col min="20" max="20" width="1.7109375" style="1" customWidth="1"/>
    <col min="21" max="21" width="5.00390625" style="1" customWidth="1"/>
    <col min="22" max="22" width="1.7109375" style="1" customWidth="1"/>
    <col min="23" max="23" width="4.28125" style="1" customWidth="1"/>
    <col min="24" max="24" width="1.8515625" style="1" customWidth="1"/>
    <col min="25" max="25" width="8.140625" style="1" customWidth="1"/>
    <col min="26" max="26" width="1.57421875" style="1" customWidth="1"/>
    <col min="27" max="27" width="10.00390625" style="1" customWidth="1"/>
    <col min="28" max="28" width="11.421875" style="1" customWidth="1"/>
  </cols>
  <sheetData>
    <row r="2" spans="2:24" ht="12.75">
      <c r="B2" s="1" t="s">
        <v>78</v>
      </c>
      <c r="E2" s="12" t="s">
        <v>1</v>
      </c>
      <c r="F2" s="93" t="s">
        <v>131</v>
      </c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5"/>
    </row>
    <row r="3" spans="2:24" ht="12.75">
      <c r="B3" s="1" t="s">
        <v>79</v>
      </c>
      <c r="E3" s="12" t="s">
        <v>2</v>
      </c>
      <c r="F3" s="93" t="s">
        <v>132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5"/>
    </row>
    <row r="4" spans="2:24" ht="12.75">
      <c r="B4" s="1" t="s">
        <v>80</v>
      </c>
      <c r="E4" s="12" t="s">
        <v>3</v>
      </c>
      <c r="F4" s="93" t="s">
        <v>119</v>
      </c>
      <c r="G4" s="94"/>
      <c r="H4" s="94"/>
      <c r="I4" s="94"/>
      <c r="J4" s="94"/>
      <c r="K4" s="94"/>
      <c r="L4" s="95"/>
      <c r="M4" s="46" t="s">
        <v>5</v>
      </c>
      <c r="N4" s="123">
        <v>8021</v>
      </c>
      <c r="O4" s="124"/>
      <c r="P4" s="125"/>
      <c r="Q4" s="46" t="s">
        <v>114</v>
      </c>
      <c r="R4" s="149" t="s">
        <v>119</v>
      </c>
      <c r="S4" s="150"/>
      <c r="T4" s="150"/>
      <c r="U4" s="150"/>
      <c r="V4" s="150"/>
      <c r="W4" s="150"/>
      <c r="X4" s="151"/>
    </row>
    <row r="5" spans="25:27" ht="18">
      <c r="Y5" s="46" t="s">
        <v>116</v>
      </c>
      <c r="AA5" s="45" t="s">
        <v>115</v>
      </c>
    </row>
    <row r="7" spans="3:27" ht="12.75">
      <c r="C7" s="1" t="s">
        <v>84</v>
      </c>
      <c r="E7" s="1" t="s">
        <v>107</v>
      </c>
      <c r="G7" s="1" t="s">
        <v>108</v>
      </c>
      <c r="I7" s="1" t="s">
        <v>109</v>
      </c>
      <c r="L7" s="1" t="s">
        <v>110</v>
      </c>
      <c r="Q7" s="1" t="s">
        <v>111</v>
      </c>
      <c r="S7" s="1" t="s">
        <v>71</v>
      </c>
      <c r="Y7" s="1" t="s">
        <v>112</v>
      </c>
      <c r="AA7" s="1" t="s">
        <v>113</v>
      </c>
    </row>
    <row r="8" spans="3:27" ht="12.75">
      <c r="C8" s="54">
        <v>9</v>
      </c>
      <c r="D8" s="55"/>
      <c r="E8" s="53" t="s">
        <v>133</v>
      </c>
      <c r="F8" s="55"/>
      <c r="G8" s="53">
        <v>836976927</v>
      </c>
      <c r="H8" s="55"/>
      <c r="I8" s="105"/>
      <c r="J8" s="106"/>
      <c r="K8" s="55"/>
      <c r="L8" s="105">
        <v>72007</v>
      </c>
      <c r="M8" s="148"/>
      <c r="N8" s="148"/>
      <c r="O8" s="106"/>
      <c r="P8" s="55"/>
      <c r="Q8" s="56" t="s">
        <v>120</v>
      </c>
      <c r="R8" s="55"/>
      <c r="S8" s="105"/>
      <c r="T8" s="148"/>
      <c r="U8" s="148"/>
      <c r="V8" s="148"/>
      <c r="W8" s="106"/>
      <c r="X8" s="55"/>
      <c r="Y8" s="54">
        <v>1</v>
      </c>
      <c r="Z8" s="57"/>
      <c r="AA8" s="54">
        <v>1</v>
      </c>
    </row>
    <row r="10" spans="12:24" ht="12.75">
      <c r="L10" s="46" t="s">
        <v>34</v>
      </c>
      <c r="X10" s="13" t="s">
        <v>117</v>
      </c>
    </row>
    <row r="11" spans="1:27" ht="12.75">
      <c r="A11" s="1" t="s">
        <v>85</v>
      </c>
      <c r="C11" s="1" t="s">
        <v>87</v>
      </c>
      <c r="G11" s="1" t="s">
        <v>90</v>
      </c>
      <c r="I11" s="15" t="s">
        <v>134</v>
      </c>
      <c r="J11" s="48"/>
      <c r="K11" s="48" t="s">
        <v>93</v>
      </c>
      <c r="L11" s="48"/>
      <c r="M11" s="48"/>
      <c r="N11" s="48"/>
      <c r="O11" s="49"/>
      <c r="Q11" s="1" t="s">
        <v>139</v>
      </c>
      <c r="S11" s="1" t="s">
        <v>98</v>
      </c>
      <c r="U11" s="15"/>
      <c r="V11" s="48"/>
      <c r="W11" s="48"/>
      <c r="X11" s="48"/>
      <c r="Y11" s="48"/>
      <c r="Z11" s="48"/>
      <c r="AA11" s="49"/>
    </row>
    <row r="12" spans="1:27" ht="12.75">
      <c r="A12" s="1" t="s">
        <v>86</v>
      </c>
      <c r="C12" s="1" t="s">
        <v>88</v>
      </c>
      <c r="E12" s="1" t="s">
        <v>89</v>
      </c>
      <c r="G12" s="1" t="s">
        <v>91</v>
      </c>
      <c r="I12" s="1" t="s">
        <v>92</v>
      </c>
      <c r="K12" s="1" t="s">
        <v>94</v>
      </c>
      <c r="M12" s="1" t="s">
        <v>87</v>
      </c>
      <c r="O12" s="1" t="s">
        <v>95</v>
      </c>
      <c r="Q12" s="1" t="s">
        <v>140</v>
      </c>
      <c r="S12" s="1" t="s">
        <v>99</v>
      </c>
      <c r="U12" s="1" t="s">
        <v>93</v>
      </c>
      <c r="W12" s="1" t="s">
        <v>87</v>
      </c>
      <c r="Y12" s="1" t="s">
        <v>95</v>
      </c>
      <c r="AA12" s="1" t="s">
        <v>100</v>
      </c>
    </row>
    <row r="13" spans="1:27" s="10" customFormat="1" ht="11.25">
      <c r="A13" s="58"/>
      <c r="B13" s="59"/>
      <c r="C13" s="55"/>
      <c r="D13" s="59"/>
      <c r="E13" s="60"/>
      <c r="F13" s="59"/>
      <c r="G13" s="61"/>
      <c r="H13" s="59"/>
      <c r="I13" s="55">
        <v>55</v>
      </c>
      <c r="J13" s="59"/>
      <c r="K13" s="55">
        <v>8</v>
      </c>
      <c r="L13" s="59"/>
      <c r="M13" s="81" t="s">
        <v>123</v>
      </c>
      <c r="N13" s="59"/>
      <c r="O13" s="63">
        <v>1581.19</v>
      </c>
      <c r="P13" s="64"/>
      <c r="Q13" s="55">
        <v>1</v>
      </c>
      <c r="R13" s="64"/>
      <c r="S13" s="55">
        <v>100</v>
      </c>
      <c r="T13" s="64"/>
      <c r="U13" s="55"/>
      <c r="V13" s="64"/>
      <c r="W13" s="55"/>
      <c r="X13" s="64"/>
      <c r="Y13" s="63"/>
      <c r="Z13" s="59"/>
      <c r="AA13" s="65"/>
    </row>
    <row r="14" spans="1:27" ht="6.75" customHeight="1">
      <c r="A14" s="58"/>
      <c r="B14" s="66"/>
      <c r="C14" s="55"/>
      <c r="D14" s="66"/>
      <c r="E14" s="60"/>
      <c r="F14" s="66"/>
      <c r="G14" s="60"/>
      <c r="H14" s="66"/>
      <c r="I14" s="55"/>
      <c r="J14" s="66"/>
      <c r="K14" s="55"/>
      <c r="L14" s="66"/>
      <c r="M14" s="81"/>
      <c r="N14" s="66"/>
      <c r="O14" s="63"/>
      <c r="P14" s="66"/>
      <c r="Q14" s="55"/>
      <c r="R14" s="66"/>
      <c r="S14" s="55"/>
      <c r="T14" s="66"/>
      <c r="U14" s="55"/>
      <c r="V14" s="66"/>
      <c r="W14" s="55"/>
      <c r="X14" s="66"/>
      <c r="Y14" s="63"/>
      <c r="Z14" s="66"/>
      <c r="AA14" s="55"/>
    </row>
    <row r="15" spans="1:27" ht="12.75">
      <c r="A15" s="58"/>
      <c r="B15" s="66"/>
      <c r="C15" s="55"/>
      <c r="D15" s="59"/>
      <c r="E15" s="60"/>
      <c r="F15" s="59"/>
      <c r="G15" s="60"/>
      <c r="H15" s="59"/>
      <c r="I15" s="55">
        <v>55</v>
      </c>
      <c r="J15" s="59"/>
      <c r="K15" s="62">
        <v>8</v>
      </c>
      <c r="L15" s="59"/>
      <c r="M15" s="81" t="s">
        <v>123</v>
      </c>
      <c r="N15" s="59"/>
      <c r="O15" s="63">
        <v>792.72</v>
      </c>
      <c r="P15" s="59"/>
      <c r="Q15" s="55">
        <v>2</v>
      </c>
      <c r="R15" s="59"/>
      <c r="S15" s="55">
        <v>100</v>
      </c>
      <c r="T15" s="59"/>
      <c r="U15" s="55"/>
      <c r="V15" s="59"/>
      <c r="W15" s="55"/>
      <c r="X15" s="59"/>
      <c r="Y15" s="63"/>
      <c r="Z15" s="59"/>
      <c r="AA15" s="55"/>
    </row>
    <row r="16" spans="1:27" ht="6" customHeight="1">
      <c r="A16" s="58"/>
      <c r="B16" s="66"/>
      <c r="C16" s="55"/>
      <c r="D16" s="66"/>
      <c r="E16" s="60"/>
      <c r="F16" s="66"/>
      <c r="G16" s="60"/>
      <c r="H16" s="66"/>
      <c r="I16" s="55"/>
      <c r="J16" s="66"/>
      <c r="K16" s="55"/>
      <c r="L16" s="66"/>
      <c r="M16" s="81"/>
      <c r="N16" s="66"/>
      <c r="O16" s="63"/>
      <c r="P16" s="66"/>
      <c r="Q16" s="55"/>
      <c r="R16" s="66"/>
      <c r="S16" s="55"/>
      <c r="T16" s="66"/>
      <c r="U16" s="55"/>
      <c r="V16" s="66"/>
      <c r="W16" s="55"/>
      <c r="X16" s="66"/>
      <c r="Y16" s="63"/>
      <c r="Z16" s="66"/>
      <c r="AA16" s="55"/>
    </row>
    <row r="17" spans="1:27" ht="12.75">
      <c r="A17" s="58"/>
      <c r="B17" s="66"/>
      <c r="C17" s="55"/>
      <c r="D17" s="59"/>
      <c r="E17" s="60"/>
      <c r="F17" s="59"/>
      <c r="G17" s="60" t="s">
        <v>135</v>
      </c>
      <c r="H17" s="59"/>
      <c r="I17" s="55"/>
      <c r="J17" s="59"/>
      <c r="K17" s="55"/>
      <c r="L17" s="59"/>
      <c r="M17" s="81"/>
      <c r="N17" s="59"/>
      <c r="O17" s="63">
        <v>133.14</v>
      </c>
      <c r="P17" s="59"/>
      <c r="Q17" s="55"/>
      <c r="R17" s="59"/>
      <c r="S17" s="55"/>
      <c r="T17" s="59"/>
      <c r="U17" s="55"/>
      <c r="V17" s="59"/>
      <c r="W17" s="55"/>
      <c r="X17" s="59"/>
      <c r="Y17" s="63"/>
      <c r="Z17" s="59"/>
      <c r="AA17" s="55"/>
    </row>
    <row r="18" spans="1:27" ht="6" customHeight="1">
      <c r="A18" s="58"/>
      <c r="B18" s="66"/>
      <c r="C18" s="55"/>
      <c r="D18" s="66"/>
      <c r="E18" s="60"/>
      <c r="F18" s="66"/>
      <c r="G18" s="60"/>
      <c r="H18" s="66"/>
      <c r="I18" s="55"/>
      <c r="J18" s="66"/>
      <c r="K18" s="55"/>
      <c r="L18" s="66"/>
      <c r="M18" s="81"/>
      <c r="N18" s="66"/>
      <c r="O18" s="63"/>
      <c r="P18" s="66"/>
      <c r="Q18" s="55"/>
      <c r="R18" s="66"/>
      <c r="S18" s="55"/>
      <c r="T18" s="66"/>
      <c r="U18" s="55"/>
      <c r="V18" s="66"/>
      <c r="W18" s="55"/>
      <c r="X18" s="66"/>
      <c r="Y18" s="63"/>
      <c r="Z18" s="66"/>
      <c r="AA18" s="55"/>
    </row>
    <row r="19" spans="1:27" ht="12.75">
      <c r="A19" s="58"/>
      <c r="B19" s="66"/>
      <c r="C19" s="55"/>
      <c r="D19" s="59"/>
      <c r="E19" s="60"/>
      <c r="F19" s="59"/>
      <c r="G19" s="61"/>
      <c r="H19" s="59"/>
      <c r="I19" s="55">
        <v>55</v>
      </c>
      <c r="J19" s="59"/>
      <c r="K19" s="55">
        <v>8</v>
      </c>
      <c r="L19" s="59"/>
      <c r="M19" s="81" t="s">
        <v>121</v>
      </c>
      <c r="N19" s="59"/>
      <c r="O19" s="63">
        <v>1182.04</v>
      </c>
      <c r="P19" s="59"/>
      <c r="Q19" s="55">
        <v>3</v>
      </c>
      <c r="R19" s="59"/>
      <c r="S19" s="55">
        <v>150</v>
      </c>
      <c r="T19" s="59"/>
      <c r="U19" s="55">
        <v>31</v>
      </c>
      <c r="V19" s="59"/>
      <c r="W19" s="55">
        <v>7</v>
      </c>
      <c r="X19" s="59"/>
      <c r="Y19" s="63">
        <v>100</v>
      </c>
      <c r="Z19" s="59"/>
      <c r="AA19" s="65">
        <v>39083</v>
      </c>
    </row>
    <row r="20" spans="1:27" ht="5.25" customHeight="1">
      <c r="A20" s="58"/>
      <c r="B20" s="66"/>
      <c r="C20" s="55"/>
      <c r="D20" s="66"/>
      <c r="E20" s="60"/>
      <c r="F20" s="66"/>
      <c r="G20" s="60"/>
      <c r="H20" s="66"/>
      <c r="I20" s="55"/>
      <c r="J20" s="66"/>
      <c r="K20" s="55"/>
      <c r="L20" s="66"/>
      <c r="M20" s="81"/>
      <c r="N20" s="66"/>
      <c r="O20" s="63"/>
      <c r="P20" s="66"/>
      <c r="Q20" s="55"/>
      <c r="R20" s="66"/>
      <c r="S20" s="55"/>
      <c r="T20" s="66"/>
      <c r="U20" s="55"/>
      <c r="V20" s="66"/>
      <c r="W20" s="55"/>
      <c r="X20" s="66"/>
      <c r="Y20" s="63"/>
      <c r="Z20" s="66"/>
      <c r="AA20" s="55"/>
    </row>
    <row r="21" spans="1:27" ht="12.75">
      <c r="A21" s="58"/>
      <c r="B21" s="66"/>
      <c r="C21" s="55"/>
      <c r="D21" s="59"/>
      <c r="E21" s="60"/>
      <c r="F21" s="59"/>
      <c r="G21" s="61"/>
      <c r="H21" s="59"/>
      <c r="I21" s="55">
        <v>55</v>
      </c>
      <c r="J21" s="59"/>
      <c r="K21" s="55"/>
      <c r="L21" s="59"/>
      <c r="M21" s="81" t="s">
        <v>122</v>
      </c>
      <c r="N21" s="59"/>
      <c r="O21" s="63">
        <v>1322.63</v>
      </c>
      <c r="P21" s="59"/>
      <c r="Q21" s="55"/>
      <c r="R21" s="59"/>
      <c r="S21" s="55"/>
      <c r="T21" s="59"/>
      <c r="U21" s="55"/>
      <c r="V21" s="59"/>
      <c r="W21" s="55"/>
      <c r="X21" s="59"/>
      <c r="Y21" s="63"/>
      <c r="Z21" s="59"/>
      <c r="AA21" s="55"/>
    </row>
    <row r="22" spans="1:27" ht="5.25" customHeight="1">
      <c r="A22" s="58"/>
      <c r="B22" s="66"/>
      <c r="C22" s="55"/>
      <c r="D22" s="66"/>
      <c r="E22" s="60"/>
      <c r="F22" s="66"/>
      <c r="G22" s="60"/>
      <c r="H22" s="66"/>
      <c r="I22" s="55"/>
      <c r="J22" s="66"/>
      <c r="K22" s="55"/>
      <c r="L22" s="66"/>
      <c r="M22" s="81"/>
      <c r="N22" s="66"/>
      <c r="O22" s="63"/>
      <c r="P22" s="66"/>
      <c r="Q22" s="55"/>
      <c r="R22" s="66"/>
      <c r="S22" s="55"/>
      <c r="T22" s="66"/>
      <c r="U22" s="55"/>
      <c r="V22" s="66"/>
      <c r="W22" s="55"/>
      <c r="X22" s="66"/>
      <c r="Y22" s="63"/>
      <c r="Z22" s="66"/>
      <c r="AA22" s="55"/>
    </row>
    <row r="23" spans="1:27" ht="12.75">
      <c r="A23" s="58"/>
      <c r="B23" s="66"/>
      <c r="C23" s="55"/>
      <c r="D23" s="59"/>
      <c r="E23" s="60"/>
      <c r="F23" s="59"/>
      <c r="G23" s="61"/>
      <c r="H23" s="59"/>
      <c r="I23" s="55">
        <v>55</v>
      </c>
      <c r="J23" s="59"/>
      <c r="K23" s="55"/>
      <c r="L23" s="59"/>
      <c r="M23" s="81" t="s">
        <v>136</v>
      </c>
      <c r="N23" s="59"/>
      <c r="O23" s="63">
        <v>140.58</v>
      </c>
      <c r="P23" s="59"/>
      <c r="Q23" s="55"/>
      <c r="R23" s="59"/>
      <c r="S23" s="55"/>
      <c r="T23" s="59"/>
      <c r="U23" s="55"/>
      <c r="V23" s="59"/>
      <c r="W23" s="55"/>
      <c r="X23" s="59"/>
      <c r="Y23" s="63"/>
      <c r="Z23" s="59"/>
      <c r="AA23" s="55"/>
    </row>
    <row r="24" spans="1:27" ht="6" customHeight="1">
      <c r="A24" s="58"/>
      <c r="B24" s="66"/>
      <c r="C24" s="55"/>
      <c r="D24" s="66"/>
      <c r="E24" s="60"/>
      <c r="F24" s="66"/>
      <c r="G24" s="60"/>
      <c r="H24" s="66"/>
      <c r="I24" s="55"/>
      <c r="J24" s="66"/>
      <c r="K24" s="55"/>
      <c r="L24" s="66"/>
      <c r="M24" s="81"/>
      <c r="N24" s="66"/>
      <c r="O24" s="63"/>
      <c r="P24" s="66"/>
      <c r="Q24" s="55"/>
      <c r="R24" s="66"/>
      <c r="S24" s="55"/>
      <c r="T24" s="66"/>
      <c r="U24" s="55"/>
      <c r="V24" s="66"/>
      <c r="W24" s="55"/>
      <c r="X24" s="66"/>
      <c r="Y24" s="63"/>
      <c r="Z24" s="66"/>
      <c r="AA24" s="55"/>
    </row>
    <row r="25" spans="1:27" ht="12.75">
      <c r="A25" s="58"/>
      <c r="B25" s="66"/>
      <c r="C25" s="55"/>
      <c r="D25" s="59"/>
      <c r="E25" s="60"/>
      <c r="F25" s="59"/>
      <c r="G25" s="60"/>
      <c r="H25" s="59"/>
      <c r="I25" s="55">
        <v>55</v>
      </c>
      <c r="J25" s="59"/>
      <c r="K25" s="55">
        <v>8</v>
      </c>
      <c r="L25" s="59"/>
      <c r="M25" s="81" t="s">
        <v>121</v>
      </c>
      <c r="N25" s="59"/>
      <c r="O25" s="63">
        <v>2730.32</v>
      </c>
      <c r="P25" s="59"/>
      <c r="Q25" s="55">
        <v>4</v>
      </c>
      <c r="R25" s="59"/>
      <c r="S25" s="55">
        <v>100</v>
      </c>
      <c r="T25" s="59"/>
      <c r="U25" s="55"/>
      <c r="V25" s="59"/>
      <c r="W25" s="55"/>
      <c r="X25" s="59"/>
      <c r="Y25" s="63"/>
      <c r="Z25" s="59"/>
      <c r="AA25" s="55"/>
    </row>
    <row r="26" spans="1:27" ht="6" customHeight="1">
      <c r="A26" s="58"/>
      <c r="B26" s="66"/>
      <c r="C26" s="55"/>
      <c r="D26" s="66"/>
      <c r="E26" s="60"/>
      <c r="F26" s="66"/>
      <c r="G26" s="60"/>
      <c r="H26" s="66"/>
      <c r="I26" s="55"/>
      <c r="J26" s="66"/>
      <c r="K26" s="55"/>
      <c r="L26" s="66"/>
      <c r="M26" s="81"/>
      <c r="N26" s="66"/>
      <c r="O26" s="63"/>
      <c r="P26" s="66"/>
      <c r="Q26" s="55"/>
      <c r="R26" s="66"/>
      <c r="S26" s="55"/>
      <c r="T26" s="66"/>
      <c r="U26" s="55"/>
      <c r="V26" s="66"/>
      <c r="W26" s="55"/>
      <c r="X26" s="66"/>
      <c r="Y26" s="63"/>
      <c r="Z26" s="66"/>
      <c r="AA26" s="55"/>
    </row>
    <row r="27" spans="1:27" ht="12.75">
      <c r="A27" s="58"/>
      <c r="B27" s="66"/>
      <c r="C27" s="55"/>
      <c r="D27" s="59"/>
      <c r="E27" s="60"/>
      <c r="F27" s="59"/>
      <c r="G27" s="60"/>
      <c r="H27" s="59"/>
      <c r="I27" s="55">
        <v>55</v>
      </c>
      <c r="J27" s="59"/>
      <c r="K27" s="55"/>
      <c r="L27" s="59"/>
      <c r="M27" s="81" t="s">
        <v>122</v>
      </c>
      <c r="N27" s="59"/>
      <c r="O27" s="63">
        <v>546.08</v>
      </c>
      <c r="P27" s="59"/>
      <c r="Q27" s="55"/>
      <c r="R27" s="59"/>
      <c r="S27" s="55"/>
      <c r="T27" s="59"/>
      <c r="U27" s="55"/>
      <c r="V27" s="59"/>
      <c r="W27" s="55"/>
      <c r="X27" s="59"/>
      <c r="Y27" s="63"/>
      <c r="Z27" s="59"/>
      <c r="AA27" s="65"/>
    </row>
    <row r="28" spans="1:27" ht="6" customHeight="1">
      <c r="A28" s="58"/>
      <c r="B28" s="66"/>
      <c r="C28" s="55"/>
      <c r="D28" s="66"/>
      <c r="E28" s="60"/>
      <c r="F28" s="66"/>
      <c r="G28" s="60"/>
      <c r="H28" s="66"/>
      <c r="I28" s="55"/>
      <c r="J28" s="66"/>
      <c r="K28" s="55"/>
      <c r="L28" s="66"/>
      <c r="M28" s="81"/>
      <c r="N28" s="66"/>
      <c r="O28" s="63"/>
      <c r="P28" s="66"/>
      <c r="Q28" s="55"/>
      <c r="R28" s="66"/>
      <c r="S28" s="55"/>
      <c r="T28" s="66"/>
      <c r="U28" s="55"/>
      <c r="V28" s="66"/>
      <c r="W28" s="55"/>
      <c r="X28" s="66"/>
      <c r="Y28" s="63"/>
      <c r="Z28" s="66"/>
      <c r="AA28" s="55"/>
    </row>
    <row r="29" spans="1:27" ht="12.75">
      <c r="A29" s="58"/>
      <c r="B29" s="66"/>
      <c r="C29" s="55"/>
      <c r="D29" s="59"/>
      <c r="E29" s="60"/>
      <c r="F29" s="59"/>
      <c r="G29" s="60" t="s">
        <v>137</v>
      </c>
      <c r="H29" s="59"/>
      <c r="I29" s="55"/>
      <c r="J29" s="59"/>
      <c r="K29" s="55"/>
      <c r="L29" s="59"/>
      <c r="M29" s="81"/>
      <c r="N29" s="59"/>
      <c r="O29" s="63">
        <v>2184.24</v>
      </c>
      <c r="P29" s="59"/>
      <c r="Q29" s="55"/>
      <c r="R29" s="59"/>
      <c r="S29" s="55"/>
      <c r="T29" s="59"/>
      <c r="U29" s="55">
        <v>24</v>
      </c>
      <c r="V29" s="59"/>
      <c r="W29" s="55">
        <v>1</v>
      </c>
      <c r="X29" s="59"/>
      <c r="Y29" s="63">
        <v>546.1</v>
      </c>
      <c r="Z29" s="59"/>
      <c r="AA29" s="65">
        <v>39266</v>
      </c>
    </row>
    <row r="30" spans="1:27" ht="5.25" customHeight="1">
      <c r="A30" s="58"/>
      <c r="B30" s="66"/>
      <c r="C30" s="55"/>
      <c r="D30" s="66"/>
      <c r="E30" s="60"/>
      <c r="F30" s="66"/>
      <c r="G30" s="60"/>
      <c r="H30" s="66"/>
      <c r="I30" s="55"/>
      <c r="J30" s="66"/>
      <c r="K30" s="55"/>
      <c r="L30" s="66"/>
      <c r="M30" s="81"/>
      <c r="N30" s="66"/>
      <c r="O30" s="63"/>
      <c r="P30" s="66"/>
      <c r="Q30" s="55"/>
      <c r="R30" s="66"/>
      <c r="S30" s="55"/>
      <c r="T30" s="66"/>
      <c r="U30" s="55"/>
      <c r="V30" s="66"/>
      <c r="W30" s="55"/>
      <c r="X30" s="66"/>
      <c r="Y30" s="63"/>
      <c r="Z30" s="66"/>
      <c r="AA30" s="55"/>
    </row>
    <row r="31" spans="1:27" ht="12.75">
      <c r="A31" s="58"/>
      <c r="B31" s="66"/>
      <c r="C31" s="55"/>
      <c r="D31" s="59"/>
      <c r="E31" s="60"/>
      <c r="F31" s="59"/>
      <c r="G31" s="61"/>
      <c r="H31" s="59"/>
      <c r="I31" s="55">
        <v>55</v>
      </c>
      <c r="J31" s="59"/>
      <c r="K31" s="55">
        <v>8</v>
      </c>
      <c r="L31" s="59"/>
      <c r="M31" s="81" t="s">
        <v>123</v>
      </c>
      <c r="N31" s="59"/>
      <c r="O31" s="63">
        <v>2996.1</v>
      </c>
      <c r="P31" s="59"/>
      <c r="Q31" s="55">
        <v>5</v>
      </c>
      <c r="R31" s="59"/>
      <c r="S31" s="55">
        <v>100</v>
      </c>
      <c r="T31" s="59"/>
      <c r="U31" s="55"/>
      <c r="V31" s="59"/>
      <c r="W31" s="55"/>
      <c r="X31" s="59"/>
      <c r="Y31" s="63"/>
      <c r="Z31" s="59"/>
      <c r="AA31" s="55"/>
    </row>
    <row r="32" spans="1:27" ht="5.25" customHeight="1">
      <c r="A32" s="58"/>
      <c r="B32" s="66"/>
      <c r="C32" s="55"/>
      <c r="D32" s="66"/>
      <c r="E32" s="60"/>
      <c r="F32" s="66"/>
      <c r="G32" s="60"/>
      <c r="H32" s="66"/>
      <c r="I32" s="55"/>
      <c r="J32" s="66"/>
      <c r="K32" s="55"/>
      <c r="L32" s="66"/>
      <c r="M32" s="81"/>
      <c r="N32" s="66"/>
      <c r="O32" s="63"/>
      <c r="P32" s="66"/>
      <c r="Q32" s="55"/>
      <c r="R32" s="66"/>
      <c r="S32" s="55"/>
      <c r="T32" s="66"/>
      <c r="U32" s="55"/>
      <c r="V32" s="66"/>
      <c r="W32" s="55"/>
      <c r="X32" s="66"/>
      <c r="Y32" s="63"/>
      <c r="Z32" s="66"/>
      <c r="AA32" s="55"/>
    </row>
    <row r="33" spans="1:27" ht="12.75">
      <c r="A33" s="58"/>
      <c r="B33" s="66"/>
      <c r="C33" s="55"/>
      <c r="D33" s="59"/>
      <c r="E33" s="60"/>
      <c r="F33" s="59"/>
      <c r="G33" s="61"/>
      <c r="H33" s="59"/>
      <c r="I33" s="55">
        <v>55</v>
      </c>
      <c r="J33" s="59"/>
      <c r="K33" s="55">
        <v>8</v>
      </c>
      <c r="L33" s="59"/>
      <c r="M33" s="81" t="s">
        <v>121</v>
      </c>
      <c r="N33" s="59"/>
      <c r="O33" s="63">
        <v>2015.37</v>
      </c>
      <c r="P33" s="59"/>
      <c r="Q33" s="55"/>
      <c r="R33" s="59"/>
      <c r="S33" s="55"/>
      <c r="T33" s="59"/>
      <c r="U33" s="55"/>
      <c r="V33" s="59"/>
      <c r="W33" s="55"/>
      <c r="X33" s="59"/>
      <c r="Y33" s="63"/>
      <c r="Z33" s="59"/>
      <c r="AA33" s="65"/>
    </row>
    <row r="34" spans="1:27" ht="5.25" customHeight="1">
      <c r="A34" s="58"/>
      <c r="B34" s="66"/>
      <c r="C34" s="55"/>
      <c r="D34" s="66"/>
      <c r="E34" s="60"/>
      <c r="F34" s="66"/>
      <c r="G34" s="60"/>
      <c r="H34" s="66"/>
      <c r="I34" s="55"/>
      <c r="J34" s="66"/>
      <c r="K34" s="55"/>
      <c r="L34" s="66"/>
      <c r="M34" s="81"/>
      <c r="N34" s="66"/>
      <c r="O34" s="63"/>
      <c r="P34" s="66"/>
      <c r="Q34" s="55"/>
      <c r="R34" s="66"/>
      <c r="S34" s="55"/>
      <c r="T34" s="66"/>
      <c r="U34" s="55"/>
      <c r="V34" s="66"/>
      <c r="W34" s="55"/>
      <c r="X34" s="66"/>
      <c r="Y34" s="63"/>
      <c r="Z34" s="66"/>
      <c r="AA34" s="55"/>
    </row>
    <row r="35" spans="1:27" ht="12.75">
      <c r="A35" s="58"/>
      <c r="B35" s="66"/>
      <c r="C35" s="55"/>
      <c r="D35" s="59"/>
      <c r="E35" s="60"/>
      <c r="F35" s="59"/>
      <c r="G35" s="60"/>
      <c r="H35" s="59"/>
      <c r="I35" s="55">
        <v>55</v>
      </c>
      <c r="J35" s="59"/>
      <c r="K35" s="55"/>
      <c r="L35" s="59"/>
      <c r="M35" s="81" t="s">
        <v>122</v>
      </c>
      <c r="N35" s="59"/>
      <c r="O35" s="63">
        <v>806.13</v>
      </c>
      <c r="P35" s="59"/>
      <c r="Q35" s="55"/>
      <c r="R35" s="59"/>
      <c r="S35" s="55"/>
      <c r="T35" s="59"/>
      <c r="U35" s="55"/>
      <c r="V35" s="59"/>
      <c r="W35" s="55"/>
      <c r="X35" s="59"/>
      <c r="Y35" s="63"/>
      <c r="Z35" s="59"/>
      <c r="AA35" s="55"/>
    </row>
    <row r="36" spans="1:27" ht="4.5" customHeight="1">
      <c r="A36" s="58"/>
      <c r="B36" s="66"/>
      <c r="C36" s="55"/>
      <c r="D36" s="66"/>
      <c r="E36" s="60"/>
      <c r="F36" s="66"/>
      <c r="G36" s="60"/>
      <c r="H36" s="66"/>
      <c r="I36" s="55"/>
      <c r="J36" s="66"/>
      <c r="K36" s="55"/>
      <c r="L36" s="66"/>
      <c r="M36" s="81"/>
      <c r="N36" s="66"/>
      <c r="O36" s="63"/>
      <c r="P36" s="66"/>
      <c r="Q36" s="55"/>
      <c r="R36" s="66"/>
      <c r="S36" s="55"/>
      <c r="T36" s="66"/>
      <c r="U36" s="55"/>
      <c r="V36" s="66"/>
      <c r="W36" s="55"/>
      <c r="X36" s="66"/>
      <c r="Y36" s="63"/>
      <c r="Z36" s="66"/>
      <c r="AA36" s="55"/>
    </row>
    <row r="37" spans="1:27" ht="12.75">
      <c r="A37" s="58"/>
      <c r="B37" s="66"/>
      <c r="C37" s="55"/>
      <c r="D37" s="59"/>
      <c r="E37" s="60"/>
      <c r="F37" s="59"/>
      <c r="G37" s="60" t="s">
        <v>137</v>
      </c>
      <c r="H37" s="59"/>
      <c r="I37" s="55"/>
      <c r="J37" s="59"/>
      <c r="K37" s="55"/>
      <c r="L37" s="59"/>
      <c r="M37" s="80"/>
      <c r="N37" s="59"/>
      <c r="O37" s="63">
        <v>1209.24</v>
      </c>
      <c r="P37" s="59"/>
      <c r="Q37" s="55">
        <v>7</v>
      </c>
      <c r="R37" s="59"/>
      <c r="S37" s="55">
        <v>100</v>
      </c>
      <c r="T37" s="59"/>
      <c r="U37" s="55">
        <v>18</v>
      </c>
      <c r="V37" s="59"/>
      <c r="W37" s="62">
        <v>3</v>
      </c>
      <c r="X37" s="59"/>
      <c r="Y37" s="63">
        <v>953.28</v>
      </c>
      <c r="Z37" s="59"/>
      <c r="AA37" s="65">
        <v>39272</v>
      </c>
    </row>
    <row r="38" spans="1:27" ht="5.25" customHeight="1">
      <c r="A38" s="58"/>
      <c r="B38" s="66"/>
      <c r="C38" s="55"/>
      <c r="D38" s="66"/>
      <c r="E38" s="60"/>
      <c r="F38" s="66"/>
      <c r="G38" s="60"/>
      <c r="H38" s="66"/>
      <c r="I38" s="55"/>
      <c r="J38" s="66"/>
      <c r="K38" s="55"/>
      <c r="L38" s="66"/>
      <c r="M38" s="80"/>
      <c r="N38" s="66"/>
      <c r="O38" s="63"/>
      <c r="P38" s="66"/>
      <c r="Q38" s="55"/>
      <c r="R38" s="66"/>
      <c r="S38" s="55"/>
      <c r="T38" s="66"/>
      <c r="U38" s="55"/>
      <c r="V38" s="66"/>
      <c r="W38" s="55"/>
      <c r="X38" s="66"/>
      <c r="Y38" s="63"/>
      <c r="Z38" s="66"/>
      <c r="AA38" s="55"/>
    </row>
    <row r="39" spans="1:27" ht="12.75">
      <c r="A39" s="58"/>
      <c r="B39" s="66"/>
      <c r="C39" s="55"/>
      <c r="D39" s="59"/>
      <c r="E39" s="60"/>
      <c r="F39" s="59"/>
      <c r="G39" s="61"/>
      <c r="H39" s="59"/>
      <c r="I39" s="55"/>
      <c r="J39" s="59"/>
      <c r="K39" s="55"/>
      <c r="L39" s="59"/>
      <c r="M39" s="81"/>
      <c r="N39" s="59"/>
      <c r="O39" s="63"/>
      <c r="P39" s="59"/>
      <c r="Q39" s="55"/>
      <c r="R39" s="59"/>
      <c r="S39" s="55"/>
      <c r="T39" s="59"/>
      <c r="U39" s="55"/>
      <c r="V39" s="59"/>
      <c r="W39" s="55"/>
      <c r="X39" s="59"/>
      <c r="Y39" s="63"/>
      <c r="Z39" s="59"/>
      <c r="AA39" s="55"/>
    </row>
    <row r="40" spans="9:15" ht="12.75">
      <c r="I40" s="55"/>
      <c r="K40" s="55"/>
      <c r="M40" s="80"/>
      <c r="O40" s="63"/>
    </row>
    <row r="41" spans="9:27" ht="12.75">
      <c r="I41" s="55"/>
      <c r="M41" s="80"/>
      <c r="O41" s="63"/>
      <c r="U41" s="77"/>
      <c r="V41" s="77"/>
      <c r="W41" s="77"/>
      <c r="X41" s="77"/>
      <c r="Y41" s="77"/>
      <c r="Z41" s="77"/>
      <c r="AA41" s="78"/>
    </row>
    <row r="42" spans="3:17" ht="12.75">
      <c r="C42" s="1" t="s">
        <v>15</v>
      </c>
      <c r="G42" s="1" t="s">
        <v>101</v>
      </c>
      <c r="K42" s="1" t="s">
        <v>104</v>
      </c>
      <c r="Q42" s="1" t="s">
        <v>105</v>
      </c>
    </row>
    <row r="43" spans="3:20" ht="12.75">
      <c r="C43" s="144"/>
      <c r="D43" s="124"/>
      <c r="E43" s="125"/>
      <c r="G43" s="142"/>
      <c r="H43" s="143"/>
      <c r="K43" s="137"/>
      <c r="L43" s="138"/>
      <c r="M43" s="138"/>
      <c r="N43" s="138"/>
      <c r="O43" s="139"/>
      <c r="Q43" s="137"/>
      <c r="R43" s="138"/>
      <c r="S43" s="138"/>
      <c r="T43" s="139"/>
    </row>
    <row r="44" spans="3:17" ht="12.75">
      <c r="C44" s="1" t="s">
        <v>102</v>
      </c>
      <c r="G44" s="1" t="s">
        <v>125</v>
      </c>
      <c r="K44" s="1" t="s">
        <v>127</v>
      </c>
      <c r="Q44" s="1" t="s">
        <v>106</v>
      </c>
    </row>
    <row r="45" spans="3:20" ht="12.75">
      <c r="C45" s="144"/>
      <c r="D45" s="124"/>
      <c r="E45" s="125"/>
      <c r="G45" s="137"/>
      <c r="H45" s="139"/>
      <c r="K45" s="137"/>
      <c r="L45" s="138"/>
      <c r="M45" s="138"/>
      <c r="N45" s="138"/>
      <c r="O45" s="139"/>
      <c r="Q45" s="145"/>
      <c r="R45" s="146"/>
      <c r="S45" s="146"/>
      <c r="T45" s="147"/>
    </row>
    <row r="46" spans="3:11" ht="12.75">
      <c r="C46" s="1" t="s">
        <v>124</v>
      </c>
      <c r="G46" s="1" t="s">
        <v>103</v>
      </c>
      <c r="K46" s="1" t="s">
        <v>126</v>
      </c>
    </row>
    <row r="47" spans="3:15" ht="12.75">
      <c r="C47" s="93"/>
      <c r="D47" s="94"/>
      <c r="E47" s="95"/>
      <c r="G47" s="137"/>
      <c r="H47" s="139"/>
      <c r="K47" s="137"/>
      <c r="L47" s="138"/>
      <c r="M47" s="138"/>
      <c r="N47" s="138"/>
      <c r="O47" s="139"/>
    </row>
    <row r="52" spans="2:24" ht="12.75">
      <c r="B52" s="1" t="s">
        <v>78</v>
      </c>
      <c r="E52" s="12" t="s">
        <v>1</v>
      </c>
      <c r="F52" s="93" t="s">
        <v>131</v>
      </c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5"/>
    </row>
    <row r="53" spans="2:24" ht="12.75">
      <c r="B53" s="1" t="s">
        <v>79</v>
      </c>
      <c r="E53" s="12" t="s">
        <v>2</v>
      </c>
      <c r="F53" s="93" t="s">
        <v>132</v>
      </c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5"/>
    </row>
    <row r="54" spans="2:24" ht="12.75">
      <c r="B54" s="1" t="s">
        <v>80</v>
      </c>
      <c r="E54" s="12" t="s">
        <v>3</v>
      </c>
      <c r="F54" s="93" t="s">
        <v>119</v>
      </c>
      <c r="G54" s="94"/>
      <c r="H54" s="94"/>
      <c r="I54" s="94"/>
      <c r="J54" s="94"/>
      <c r="K54" s="94"/>
      <c r="L54" s="95"/>
      <c r="M54" s="46" t="s">
        <v>5</v>
      </c>
      <c r="N54" s="123">
        <v>8021</v>
      </c>
      <c r="O54" s="124"/>
      <c r="P54" s="125"/>
      <c r="Q54" s="46" t="s">
        <v>114</v>
      </c>
      <c r="R54" s="149" t="s">
        <v>119</v>
      </c>
      <c r="S54" s="150"/>
      <c r="T54" s="150"/>
      <c r="U54" s="150"/>
      <c r="V54" s="150"/>
      <c r="W54" s="150"/>
      <c r="X54" s="151"/>
    </row>
    <row r="55" spans="25:27" ht="18">
      <c r="Y55" s="46" t="s">
        <v>116</v>
      </c>
      <c r="AA55" s="45" t="s">
        <v>115</v>
      </c>
    </row>
    <row r="57" spans="3:27" ht="12.75">
      <c r="C57" s="1" t="s">
        <v>84</v>
      </c>
      <c r="E57" s="1" t="s">
        <v>107</v>
      </c>
      <c r="G57" s="1" t="s">
        <v>108</v>
      </c>
      <c r="I57" s="1" t="s">
        <v>109</v>
      </c>
      <c r="L57" s="1" t="s">
        <v>110</v>
      </c>
      <c r="Q57" s="1" t="s">
        <v>111</v>
      </c>
      <c r="S57" s="1" t="s">
        <v>71</v>
      </c>
      <c r="Y57" s="1" t="s">
        <v>112</v>
      </c>
      <c r="AA57" s="1" t="s">
        <v>113</v>
      </c>
    </row>
    <row r="58" spans="3:27" ht="12.75">
      <c r="C58" s="54">
        <v>9</v>
      </c>
      <c r="D58" s="55"/>
      <c r="E58" s="53" t="s">
        <v>133</v>
      </c>
      <c r="F58" s="55"/>
      <c r="G58" s="53">
        <v>836976927</v>
      </c>
      <c r="H58" s="55"/>
      <c r="I58" s="105"/>
      <c r="J58" s="106"/>
      <c r="K58" s="55"/>
      <c r="L58" s="152">
        <v>39264</v>
      </c>
      <c r="M58" s="148"/>
      <c r="N58" s="148"/>
      <c r="O58" s="106"/>
      <c r="P58" s="55"/>
      <c r="Q58" s="56" t="s">
        <v>120</v>
      </c>
      <c r="R58" s="55"/>
      <c r="S58" s="105"/>
      <c r="T58" s="148"/>
      <c r="U58" s="148"/>
      <c r="V58" s="148"/>
      <c r="W58" s="106"/>
      <c r="X58" s="55"/>
      <c r="Y58" s="54">
        <v>1</v>
      </c>
      <c r="Z58" s="57"/>
      <c r="AA58" s="54">
        <v>1</v>
      </c>
    </row>
    <row r="60" spans="12:24" ht="12.75">
      <c r="L60" s="46" t="s">
        <v>34</v>
      </c>
      <c r="X60" s="13" t="s">
        <v>117</v>
      </c>
    </row>
    <row r="61" spans="1:27" ht="12.75">
      <c r="A61" s="1" t="s">
        <v>85</v>
      </c>
      <c r="C61" s="1" t="s">
        <v>87</v>
      </c>
      <c r="G61" s="1" t="s">
        <v>90</v>
      </c>
      <c r="I61" s="15" t="s">
        <v>134</v>
      </c>
      <c r="J61" s="48"/>
      <c r="K61" s="48" t="s">
        <v>93</v>
      </c>
      <c r="L61" s="48"/>
      <c r="M61" s="48"/>
      <c r="N61" s="48"/>
      <c r="O61" s="49"/>
      <c r="Q61" s="1" t="s">
        <v>96</v>
      </c>
      <c r="S61" s="1" t="s">
        <v>98</v>
      </c>
      <c r="U61" s="15"/>
      <c r="V61" s="48"/>
      <c r="W61" s="48"/>
      <c r="X61" s="48"/>
      <c r="Y61" s="48"/>
      <c r="Z61" s="48"/>
      <c r="AA61" s="49"/>
    </row>
    <row r="62" spans="1:27" ht="12.75">
      <c r="A62" s="1" t="s">
        <v>86</v>
      </c>
      <c r="C62" s="1" t="s">
        <v>88</v>
      </c>
      <c r="E62" s="1" t="s">
        <v>89</v>
      </c>
      <c r="G62" s="1" t="s">
        <v>91</v>
      </c>
      <c r="I62" s="1" t="s">
        <v>92</v>
      </c>
      <c r="K62" s="1" t="s">
        <v>94</v>
      </c>
      <c r="M62" s="1" t="s">
        <v>87</v>
      </c>
      <c r="O62" s="1" t="s">
        <v>95</v>
      </c>
      <c r="Q62" s="1" t="s">
        <v>97</v>
      </c>
      <c r="S62" s="1" t="s">
        <v>99</v>
      </c>
      <c r="U62" s="1" t="s">
        <v>93</v>
      </c>
      <c r="W62" s="1" t="s">
        <v>87</v>
      </c>
      <c r="Y62" s="1" t="s">
        <v>95</v>
      </c>
      <c r="AA62" s="1" t="s">
        <v>100</v>
      </c>
    </row>
    <row r="63" spans="1:27" ht="12.75">
      <c r="A63" s="58"/>
      <c r="B63" s="59"/>
      <c r="C63" s="55"/>
      <c r="D63" s="59"/>
      <c r="E63" s="60"/>
      <c r="F63" s="59"/>
      <c r="G63" s="61"/>
      <c r="H63" s="59"/>
      <c r="I63" s="55">
        <v>55</v>
      </c>
      <c r="J63" s="59"/>
      <c r="K63" s="55"/>
      <c r="L63" s="59"/>
      <c r="M63" s="81" t="s">
        <v>121</v>
      </c>
      <c r="N63" s="59"/>
      <c r="O63" s="63">
        <v>1712.97</v>
      </c>
      <c r="P63" s="59"/>
      <c r="Q63" s="55">
        <v>8</v>
      </c>
      <c r="R63" s="59"/>
      <c r="S63" s="55">
        <v>100</v>
      </c>
      <c r="T63" s="59"/>
      <c r="U63" s="55"/>
      <c r="V63" s="59"/>
      <c r="W63" s="55"/>
      <c r="X63" s="59"/>
      <c r="Y63" s="63"/>
      <c r="Z63" s="59"/>
      <c r="AA63" s="65"/>
    </row>
    <row r="64" spans="1:27" ht="12.75">
      <c r="A64" s="58"/>
      <c r="B64" s="66"/>
      <c r="C64" s="55"/>
      <c r="D64" s="66"/>
      <c r="E64" s="60"/>
      <c r="F64" s="66"/>
      <c r="G64" s="60"/>
      <c r="H64" s="66"/>
      <c r="I64" s="55"/>
      <c r="J64" s="66"/>
      <c r="K64" s="55"/>
      <c r="L64" s="66"/>
      <c r="M64" s="81"/>
      <c r="N64" s="66"/>
      <c r="O64" s="63"/>
      <c r="P64" s="66"/>
      <c r="Q64" s="55"/>
      <c r="R64" s="66"/>
      <c r="S64" s="55"/>
      <c r="T64" s="66"/>
      <c r="U64" s="55"/>
      <c r="V64" s="66"/>
      <c r="W64" s="55"/>
      <c r="X64" s="66"/>
      <c r="Y64" s="63"/>
      <c r="Z64" s="66"/>
      <c r="AA64" s="55"/>
    </row>
    <row r="65" spans="1:27" ht="12.75">
      <c r="A65" s="58"/>
      <c r="B65" s="66"/>
      <c r="C65" s="55"/>
      <c r="D65" s="59"/>
      <c r="E65" s="60"/>
      <c r="F65" s="59"/>
      <c r="G65" s="60"/>
      <c r="H65" s="59"/>
      <c r="I65" s="55">
        <v>55</v>
      </c>
      <c r="J65" s="59"/>
      <c r="K65" s="55"/>
      <c r="L65" s="59"/>
      <c r="M65" s="81" t="s">
        <v>122</v>
      </c>
      <c r="N65" s="59"/>
      <c r="O65" s="63">
        <v>342.57</v>
      </c>
      <c r="P65" s="59"/>
      <c r="Q65" s="55"/>
      <c r="R65" s="59"/>
      <c r="S65" s="55"/>
      <c r="T65" s="59"/>
      <c r="U65" s="55"/>
      <c r="V65" s="59"/>
      <c r="W65" s="55"/>
      <c r="X65" s="59"/>
      <c r="Y65" s="63"/>
      <c r="Z65" s="59"/>
      <c r="AA65" s="55"/>
    </row>
    <row r="66" spans="1:27" ht="12.75">
      <c r="A66" s="58"/>
      <c r="B66" s="66"/>
      <c r="C66" s="55"/>
      <c r="D66" s="66"/>
      <c r="E66" s="60"/>
      <c r="F66" s="66"/>
      <c r="G66" s="60"/>
      <c r="H66" s="66"/>
      <c r="I66" s="55"/>
      <c r="J66" s="66"/>
      <c r="K66" s="55"/>
      <c r="L66" s="66"/>
      <c r="M66" s="81"/>
      <c r="N66" s="66"/>
      <c r="O66" s="63"/>
      <c r="P66" s="66"/>
      <c r="Q66" s="55"/>
      <c r="R66" s="66"/>
      <c r="S66" s="55"/>
      <c r="T66" s="66"/>
      <c r="U66" s="55"/>
      <c r="V66" s="66"/>
      <c r="W66" s="55"/>
      <c r="X66" s="66"/>
      <c r="Y66" s="63"/>
      <c r="Z66" s="66"/>
      <c r="AA66" s="55"/>
    </row>
    <row r="67" spans="1:27" ht="12.75">
      <c r="A67" s="58"/>
      <c r="B67" s="66"/>
      <c r="C67" s="55"/>
      <c r="D67" s="59"/>
      <c r="E67" s="60"/>
      <c r="F67" s="59"/>
      <c r="G67" s="60" t="s">
        <v>137</v>
      </c>
      <c r="H67" s="59"/>
      <c r="I67" s="55"/>
      <c r="J67" s="59"/>
      <c r="K67" s="55"/>
      <c r="L67" s="59"/>
      <c r="M67" s="80"/>
      <c r="N67" s="59"/>
      <c r="O67" s="63">
        <v>1456.32</v>
      </c>
      <c r="P67" s="59"/>
      <c r="Q67" s="55"/>
      <c r="R67" s="59"/>
      <c r="S67" s="55"/>
      <c r="T67" s="59"/>
      <c r="U67" s="55">
        <v>24</v>
      </c>
      <c r="V67" s="59"/>
      <c r="W67" s="62">
        <v>3</v>
      </c>
      <c r="X67" s="59"/>
      <c r="Y67" s="63">
        <v>1092</v>
      </c>
      <c r="Z67" s="59"/>
      <c r="AA67" s="65">
        <v>39268</v>
      </c>
    </row>
    <row r="68" spans="1:27" ht="12.75">
      <c r="A68" s="58"/>
      <c r="B68" s="66"/>
      <c r="C68" s="55"/>
      <c r="D68" s="66"/>
      <c r="E68" s="60"/>
      <c r="F68" s="66"/>
      <c r="G68" s="60"/>
      <c r="H68" s="66"/>
      <c r="I68" s="55">
        <v>55</v>
      </c>
      <c r="J68" s="66"/>
      <c r="K68" s="55"/>
      <c r="L68" s="66"/>
      <c r="M68" s="81" t="s">
        <v>123</v>
      </c>
      <c r="N68" s="66"/>
      <c r="O68" s="63">
        <v>1048.95</v>
      </c>
      <c r="P68" s="66"/>
      <c r="Q68" s="55">
        <v>9</v>
      </c>
      <c r="R68" s="66"/>
      <c r="S68" s="55">
        <v>100</v>
      </c>
      <c r="T68" s="66"/>
      <c r="U68" s="55"/>
      <c r="V68" s="66"/>
      <c r="W68" s="55"/>
      <c r="X68" s="66"/>
      <c r="Y68" s="63"/>
      <c r="Z68" s="66"/>
      <c r="AA68" s="55"/>
    </row>
    <row r="69" spans="1:27" ht="12.75">
      <c r="A69" s="58"/>
      <c r="B69" s="66"/>
      <c r="C69" s="55"/>
      <c r="D69" s="59"/>
      <c r="E69" s="60"/>
      <c r="F69" s="59"/>
      <c r="G69" s="61"/>
      <c r="H69" s="59"/>
      <c r="I69" s="55"/>
      <c r="J69" s="59"/>
      <c r="K69" s="55"/>
      <c r="L69" s="59"/>
      <c r="M69" s="81"/>
      <c r="N69" s="59"/>
      <c r="O69" s="63"/>
      <c r="P69" s="59"/>
      <c r="Q69" s="55"/>
      <c r="R69" s="59"/>
      <c r="S69" s="55"/>
      <c r="T69" s="59"/>
      <c r="U69" s="55"/>
      <c r="V69" s="59"/>
      <c r="W69" s="55"/>
      <c r="X69" s="59"/>
      <c r="Y69" s="63"/>
      <c r="Z69" s="59"/>
      <c r="AA69" s="55"/>
    </row>
    <row r="70" spans="1:27" ht="12.75">
      <c r="A70" s="58"/>
      <c r="B70" s="66"/>
      <c r="C70" s="55"/>
      <c r="D70" s="66"/>
      <c r="E70" s="60"/>
      <c r="F70" s="66"/>
      <c r="G70" s="60"/>
      <c r="H70" s="66"/>
      <c r="I70" s="55"/>
      <c r="J70" s="66"/>
      <c r="K70" s="55"/>
      <c r="L70" s="66"/>
      <c r="M70" s="81"/>
      <c r="N70" s="66"/>
      <c r="O70" s="63"/>
      <c r="P70" s="66"/>
      <c r="Q70" s="55"/>
      <c r="R70" s="66"/>
      <c r="S70" s="55"/>
      <c r="T70" s="66"/>
      <c r="U70" s="55"/>
      <c r="V70" s="66"/>
      <c r="W70" s="55"/>
      <c r="X70" s="66"/>
      <c r="Y70" s="63"/>
      <c r="Z70" s="66"/>
      <c r="AA70" s="55"/>
    </row>
    <row r="71" spans="1:27" ht="12.75">
      <c r="A71" s="58"/>
      <c r="B71" s="66"/>
      <c r="C71" s="55"/>
      <c r="D71" s="59"/>
      <c r="E71" s="60"/>
      <c r="F71" s="59"/>
      <c r="G71" s="61"/>
      <c r="H71" s="59"/>
      <c r="I71" s="55"/>
      <c r="J71" s="59"/>
      <c r="K71" s="55"/>
      <c r="L71" s="59"/>
      <c r="M71" s="81"/>
      <c r="N71" s="59"/>
      <c r="O71" s="63"/>
      <c r="P71" s="59"/>
      <c r="Q71" s="55"/>
      <c r="R71" s="59"/>
      <c r="S71" s="55"/>
      <c r="T71" s="59"/>
      <c r="U71" s="55"/>
      <c r="V71" s="59"/>
      <c r="W71" s="55"/>
      <c r="X71" s="59"/>
      <c r="Y71" s="63"/>
      <c r="Z71" s="59"/>
      <c r="AA71" s="55"/>
    </row>
    <row r="72" spans="1:27" ht="12.75">
      <c r="A72" s="58"/>
      <c r="B72" s="66"/>
      <c r="C72" s="55"/>
      <c r="D72" s="66"/>
      <c r="E72" s="60"/>
      <c r="F72" s="66"/>
      <c r="G72" s="60"/>
      <c r="H72" s="66"/>
      <c r="I72" s="55"/>
      <c r="J72" s="66"/>
      <c r="K72" s="55"/>
      <c r="L72" s="66"/>
      <c r="M72" s="81"/>
      <c r="N72" s="66"/>
      <c r="O72" s="63"/>
      <c r="P72" s="66"/>
      <c r="Q72" s="55"/>
      <c r="R72" s="66"/>
      <c r="S72" s="55"/>
      <c r="T72" s="66"/>
      <c r="U72" s="55"/>
      <c r="V72" s="66"/>
      <c r="W72" s="55"/>
      <c r="X72" s="66"/>
      <c r="Y72" s="63"/>
      <c r="Z72" s="66"/>
      <c r="AA72" s="55"/>
    </row>
    <row r="73" spans="1:27" ht="12.75">
      <c r="A73" s="58"/>
      <c r="B73" s="66"/>
      <c r="C73" s="55"/>
      <c r="D73" s="59"/>
      <c r="E73" s="60"/>
      <c r="F73" s="59"/>
      <c r="G73" s="61"/>
      <c r="H73" s="59"/>
      <c r="I73" s="55"/>
      <c r="J73" s="59"/>
      <c r="K73" s="55"/>
      <c r="L73" s="59"/>
      <c r="M73" s="81"/>
      <c r="N73" s="59"/>
      <c r="O73" s="63"/>
      <c r="P73" s="59"/>
      <c r="Q73" s="55"/>
      <c r="R73" s="59"/>
      <c r="S73" s="55"/>
      <c r="T73" s="59"/>
      <c r="U73" s="55"/>
      <c r="V73" s="59"/>
      <c r="W73" s="55"/>
      <c r="X73" s="59"/>
      <c r="Y73" s="63"/>
      <c r="Z73" s="59"/>
      <c r="AA73" s="55"/>
    </row>
    <row r="74" spans="1:27" ht="12.75">
      <c r="A74" s="58"/>
      <c r="B74" s="66"/>
      <c r="C74" s="55"/>
      <c r="D74" s="66"/>
      <c r="E74" s="60"/>
      <c r="F74" s="66"/>
      <c r="G74" s="60"/>
      <c r="H74" s="66"/>
      <c r="I74" s="55"/>
      <c r="J74" s="66"/>
      <c r="K74" s="55"/>
      <c r="L74" s="66"/>
      <c r="M74" s="81"/>
      <c r="N74" s="66"/>
      <c r="O74" s="63"/>
      <c r="P74" s="66"/>
      <c r="Q74" s="55"/>
      <c r="R74" s="66"/>
      <c r="S74" s="55"/>
      <c r="T74" s="66"/>
      <c r="U74" s="55"/>
      <c r="V74" s="66"/>
      <c r="W74" s="55"/>
      <c r="X74" s="66"/>
      <c r="Y74" s="63"/>
      <c r="Z74" s="66"/>
      <c r="AA74" s="55"/>
    </row>
    <row r="75" spans="1:27" ht="12.75">
      <c r="A75" s="58"/>
      <c r="B75" s="66"/>
      <c r="C75" s="55"/>
      <c r="D75" s="59"/>
      <c r="E75" s="60"/>
      <c r="F75" s="59"/>
      <c r="G75" s="60"/>
      <c r="H75" s="59"/>
      <c r="I75" s="55"/>
      <c r="J75" s="59"/>
      <c r="K75" s="55"/>
      <c r="L75" s="59"/>
      <c r="M75" s="81"/>
      <c r="N75" s="59"/>
      <c r="O75" s="63"/>
      <c r="P75" s="59"/>
      <c r="Q75" s="55"/>
      <c r="R75" s="59"/>
      <c r="S75" s="55"/>
      <c r="T75" s="59"/>
      <c r="U75" s="55"/>
      <c r="V75" s="59"/>
      <c r="W75" s="55"/>
      <c r="X75" s="59"/>
      <c r="Y75" s="63"/>
      <c r="Z75" s="59"/>
      <c r="AA75" s="55"/>
    </row>
    <row r="76" spans="1:27" ht="12.75">
      <c r="A76" s="58"/>
      <c r="B76" s="66"/>
      <c r="C76" s="55"/>
      <c r="D76" s="66"/>
      <c r="E76" s="60"/>
      <c r="F76" s="66"/>
      <c r="G76" s="60"/>
      <c r="H76" s="66"/>
      <c r="I76" s="55"/>
      <c r="J76" s="66"/>
      <c r="K76" s="55"/>
      <c r="L76" s="66"/>
      <c r="M76" s="81"/>
      <c r="N76" s="66"/>
      <c r="O76" s="63"/>
      <c r="P76" s="66"/>
      <c r="Q76" s="55"/>
      <c r="R76" s="66"/>
      <c r="S76" s="55"/>
      <c r="T76" s="66"/>
      <c r="U76" s="55"/>
      <c r="V76" s="66"/>
      <c r="W76" s="55"/>
      <c r="X76" s="66"/>
      <c r="Y76" s="63"/>
      <c r="Z76" s="66"/>
      <c r="AA76" s="55"/>
    </row>
    <row r="77" spans="1:27" ht="12.75">
      <c r="A77" s="58"/>
      <c r="B77" s="66"/>
      <c r="C77" s="55"/>
      <c r="D77" s="59"/>
      <c r="E77" s="60"/>
      <c r="F77" s="59"/>
      <c r="G77" s="60"/>
      <c r="H77" s="59"/>
      <c r="I77" s="55"/>
      <c r="J77" s="59"/>
      <c r="K77" s="55"/>
      <c r="L77" s="59"/>
      <c r="M77" s="81"/>
      <c r="N77" s="59"/>
      <c r="O77" s="63"/>
      <c r="P77" s="59"/>
      <c r="Q77" s="55"/>
      <c r="R77" s="59"/>
      <c r="S77" s="55"/>
      <c r="T77" s="59"/>
      <c r="U77" s="55"/>
      <c r="V77" s="59"/>
      <c r="W77" s="55"/>
      <c r="X77" s="59"/>
      <c r="Y77" s="63"/>
      <c r="Z77" s="59"/>
      <c r="AA77" s="65"/>
    </row>
    <row r="78" spans="1:27" ht="12.75">
      <c r="A78" s="58"/>
      <c r="B78" s="66"/>
      <c r="C78" s="55"/>
      <c r="D78" s="66"/>
      <c r="E78" s="60"/>
      <c r="F78" s="66"/>
      <c r="G78" s="60"/>
      <c r="H78" s="66"/>
      <c r="I78" s="55"/>
      <c r="J78" s="66"/>
      <c r="K78" s="55"/>
      <c r="L78" s="66"/>
      <c r="M78" s="81"/>
      <c r="N78" s="66"/>
      <c r="O78" s="63"/>
      <c r="P78" s="66"/>
      <c r="Q78" s="55"/>
      <c r="R78" s="66"/>
      <c r="S78" s="55"/>
      <c r="T78" s="66"/>
      <c r="U78" s="55"/>
      <c r="V78" s="66"/>
      <c r="W78" s="55"/>
      <c r="X78" s="66"/>
      <c r="Y78" s="63"/>
      <c r="Z78" s="66"/>
      <c r="AA78" s="55"/>
    </row>
    <row r="79" spans="1:27" ht="12.75">
      <c r="A79" s="58"/>
      <c r="B79" s="66"/>
      <c r="C79" s="55"/>
      <c r="D79" s="59"/>
      <c r="E79" s="60"/>
      <c r="F79" s="59"/>
      <c r="G79" s="60"/>
      <c r="H79" s="59"/>
      <c r="I79" s="55"/>
      <c r="J79" s="59"/>
      <c r="K79" s="55"/>
      <c r="L79" s="59"/>
      <c r="M79" s="81"/>
      <c r="N79" s="59"/>
      <c r="O79" s="63"/>
      <c r="P79" s="59"/>
      <c r="Q79" s="55"/>
      <c r="R79" s="59"/>
      <c r="S79" s="55"/>
      <c r="T79" s="59"/>
      <c r="U79" s="55"/>
      <c r="V79" s="59"/>
      <c r="W79" s="55"/>
      <c r="X79" s="59"/>
      <c r="Y79" s="63"/>
      <c r="Z79" s="59"/>
      <c r="AA79" s="65"/>
    </row>
    <row r="80" spans="1:27" ht="12.75">
      <c r="A80" s="58"/>
      <c r="B80" s="66"/>
      <c r="C80" s="55"/>
      <c r="D80" s="66"/>
      <c r="E80" s="60"/>
      <c r="F80" s="66"/>
      <c r="G80" s="60"/>
      <c r="H80" s="66"/>
      <c r="I80" s="55"/>
      <c r="J80" s="66"/>
      <c r="K80" s="55"/>
      <c r="L80" s="66"/>
      <c r="M80" s="81"/>
      <c r="N80" s="66"/>
      <c r="O80" s="63"/>
      <c r="P80" s="66"/>
      <c r="Q80" s="55"/>
      <c r="R80" s="66"/>
      <c r="S80" s="55"/>
      <c r="T80" s="66"/>
      <c r="U80" s="55"/>
      <c r="V80" s="66"/>
      <c r="W80" s="55"/>
      <c r="X80" s="66"/>
      <c r="Y80" s="63"/>
      <c r="Z80" s="66"/>
      <c r="AA80" s="55"/>
    </row>
    <row r="81" spans="1:27" ht="12.75">
      <c r="A81" s="58"/>
      <c r="B81" s="66"/>
      <c r="C81" s="55"/>
      <c r="D81" s="59"/>
      <c r="E81" s="60"/>
      <c r="F81" s="59"/>
      <c r="G81" s="61"/>
      <c r="H81" s="59"/>
      <c r="I81" s="55"/>
      <c r="J81" s="59"/>
      <c r="K81" s="55"/>
      <c r="L81" s="59"/>
      <c r="M81" s="81"/>
      <c r="N81" s="59"/>
      <c r="O81" s="63"/>
      <c r="P81" s="59"/>
      <c r="Q81" s="55"/>
      <c r="R81" s="59"/>
      <c r="S81" s="55"/>
      <c r="T81" s="59"/>
      <c r="U81" s="55"/>
      <c r="V81" s="59"/>
      <c r="W81" s="55"/>
      <c r="X81" s="59"/>
      <c r="Y81" s="63"/>
      <c r="Z81" s="59"/>
      <c r="AA81" s="55"/>
    </row>
    <row r="82" spans="1:27" ht="12.75">
      <c r="A82" s="58"/>
      <c r="B82" s="66"/>
      <c r="C82" s="55"/>
      <c r="D82" s="66"/>
      <c r="E82" s="60"/>
      <c r="F82" s="66"/>
      <c r="G82" s="60"/>
      <c r="H82" s="66"/>
      <c r="I82" s="55"/>
      <c r="J82" s="66"/>
      <c r="K82" s="55"/>
      <c r="L82" s="66"/>
      <c r="M82" s="81"/>
      <c r="N82" s="66"/>
      <c r="O82" s="63"/>
      <c r="P82" s="66"/>
      <c r="Q82" s="55"/>
      <c r="R82" s="66"/>
      <c r="S82" s="55"/>
      <c r="T82" s="66"/>
      <c r="U82" s="55"/>
      <c r="V82" s="66"/>
      <c r="W82" s="55"/>
      <c r="X82" s="66"/>
      <c r="Y82" s="63"/>
      <c r="Z82" s="66"/>
      <c r="AA82" s="55"/>
    </row>
    <row r="83" spans="1:27" ht="12.75">
      <c r="A83" s="58"/>
      <c r="B83" s="66"/>
      <c r="C83" s="55"/>
      <c r="D83" s="59"/>
      <c r="E83" s="60"/>
      <c r="F83" s="59"/>
      <c r="G83" s="61"/>
      <c r="H83" s="59"/>
      <c r="I83" s="55"/>
      <c r="J83" s="59"/>
      <c r="K83" s="55"/>
      <c r="L83" s="59"/>
      <c r="M83" s="81"/>
      <c r="N83" s="59"/>
      <c r="O83" s="63"/>
      <c r="P83" s="59"/>
      <c r="Q83" s="55"/>
      <c r="R83" s="59"/>
      <c r="S83" s="55"/>
      <c r="T83" s="59"/>
      <c r="U83" s="55"/>
      <c r="V83" s="59"/>
      <c r="W83" s="55"/>
      <c r="X83" s="59"/>
      <c r="Y83" s="63"/>
      <c r="Z83" s="59"/>
      <c r="AA83" s="65"/>
    </row>
    <row r="84" spans="1:27" ht="12.75">
      <c r="A84" s="58"/>
      <c r="B84" s="66"/>
      <c r="C84" s="55"/>
      <c r="D84" s="66"/>
      <c r="E84" s="60"/>
      <c r="F84" s="66"/>
      <c r="G84" s="60"/>
      <c r="H84" s="66"/>
      <c r="I84" s="55"/>
      <c r="J84" s="66"/>
      <c r="K84" s="55"/>
      <c r="L84" s="66"/>
      <c r="M84" s="81"/>
      <c r="N84" s="66"/>
      <c r="O84" s="63"/>
      <c r="P84" s="66"/>
      <c r="Q84" s="55"/>
      <c r="R84" s="66"/>
      <c r="S84" s="55"/>
      <c r="T84" s="66"/>
      <c r="U84" s="55"/>
      <c r="V84" s="66"/>
      <c r="W84" s="55"/>
      <c r="X84" s="66"/>
      <c r="Y84" s="63"/>
      <c r="Z84" s="66"/>
      <c r="AA84" s="55"/>
    </row>
    <row r="85" spans="1:27" ht="12.75">
      <c r="A85" s="58"/>
      <c r="B85" s="66"/>
      <c r="C85" s="55"/>
      <c r="D85" s="59"/>
      <c r="E85" s="60"/>
      <c r="F85" s="59"/>
      <c r="G85" s="60"/>
      <c r="H85" s="59"/>
      <c r="I85" s="55"/>
      <c r="J85" s="59"/>
      <c r="K85" s="55"/>
      <c r="L85" s="59"/>
      <c r="M85" s="81"/>
      <c r="N85" s="59"/>
      <c r="O85" s="63"/>
      <c r="P85" s="59"/>
      <c r="Q85" s="55"/>
      <c r="R85" s="59"/>
      <c r="S85" s="55"/>
      <c r="T85" s="59"/>
      <c r="U85" s="55"/>
      <c r="V85" s="59"/>
      <c r="W85" s="55"/>
      <c r="X85" s="59"/>
      <c r="Y85" s="63"/>
      <c r="Z85" s="59"/>
      <c r="AA85" s="55"/>
    </row>
    <row r="86" spans="1:27" ht="12.75">
      <c r="A86" s="58"/>
      <c r="B86" s="66"/>
      <c r="C86" s="55"/>
      <c r="D86" s="66"/>
      <c r="E86" s="60"/>
      <c r="F86" s="66"/>
      <c r="G86" s="60"/>
      <c r="H86" s="66"/>
      <c r="I86" s="55"/>
      <c r="J86" s="66"/>
      <c r="K86" s="55"/>
      <c r="L86" s="66"/>
      <c r="M86" s="81"/>
      <c r="N86" s="66"/>
      <c r="O86" s="63"/>
      <c r="P86" s="66"/>
      <c r="Q86" s="55"/>
      <c r="R86" s="66"/>
      <c r="S86" s="55"/>
      <c r="T86" s="66"/>
      <c r="U86" s="55"/>
      <c r="V86" s="66"/>
      <c r="W86" s="55"/>
      <c r="X86" s="66"/>
      <c r="Y86" s="63"/>
      <c r="Z86" s="66"/>
      <c r="AA86" s="55"/>
    </row>
    <row r="87" spans="1:27" ht="12.75">
      <c r="A87" s="58"/>
      <c r="B87" s="66"/>
      <c r="C87" s="55"/>
      <c r="D87" s="59"/>
      <c r="E87" s="60"/>
      <c r="F87" s="59"/>
      <c r="G87" s="60"/>
      <c r="H87" s="59"/>
      <c r="I87" s="55"/>
      <c r="J87" s="59"/>
      <c r="K87" s="55"/>
      <c r="L87" s="59"/>
      <c r="M87" s="80"/>
      <c r="N87" s="59"/>
      <c r="O87" s="63"/>
      <c r="P87" s="59"/>
      <c r="Q87" s="55"/>
      <c r="R87" s="59"/>
      <c r="S87" s="55"/>
      <c r="T87" s="59"/>
      <c r="U87" s="55"/>
      <c r="V87" s="59"/>
      <c r="W87" s="62"/>
      <c r="X87" s="59"/>
      <c r="Y87" s="63"/>
      <c r="Z87" s="59"/>
      <c r="AA87" s="65"/>
    </row>
    <row r="88" spans="1:27" ht="12.75">
      <c r="A88" s="58"/>
      <c r="B88" s="66"/>
      <c r="C88" s="55"/>
      <c r="D88" s="66"/>
      <c r="E88" s="60"/>
      <c r="F88" s="66"/>
      <c r="G88" s="60"/>
      <c r="H88" s="66"/>
      <c r="I88" s="55"/>
      <c r="J88" s="66"/>
      <c r="K88" s="55"/>
      <c r="L88" s="66"/>
      <c r="M88" s="80"/>
      <c r="N88" s="66"/>
      <c r="O88" s="63"/>
      <c r="P88" s="66"/>
      <c r="Q88" s="55"/>
      <c r="R88" s="66"/>
      <c r="S88" s="55"/>
      <c r="T88" s="66"/>
      <c r="U88" s="55"/>
      <c r="V88" s="66"/>
      <c r="W88" s="55"/>
      <c r="X88" s="66"/>
      <c r="Y88" s="63"/>
      <c r="Z88" s="66"/>
      <c r="AA88" s="55"/>
    </row>
    <row r="89" spans="1:27" ht="12.75">
      <c r="A89" s="58"/>
      <c r="B89" s="66"/>
      <c r="C89" s="55"/>
      <c r="D89" s="59"/>
      <c r="E89" s="60"/>
      <c r="F89" s="59"/>
      <c r="G89" s="61"/>
      <c r="H89" s="59"/>
      <c r="I89" s="55"/>
      <c r="J89" s="59"/>
      <c r="K89" s="55"/>
      <c r="L89" s="59"/>
      <c r="M89" s="81"/>
      <c r="N89" s="59"/>
      <c r="O89" s="63"/>
      <c r="P89" s="59"/>
      <c r="Q89" s="55"/>
      <c r="R89" s="59"/>
      <c r="S89" s="55"/>
      <c r="T89" s="59"/>
      <c r="U89" s="55"/>
      <c r="V89" s="59"/>
      <c r="W89" s="55"/>
      <c r="X89" s="59"/>
      <c r="Y89" s="63"/>
      <c r="Z89" s="59"/>
      <c r="AA89" s="55"/>
    </row>
    <row r="90" spans="9:15" ht="12.75">
      <c r="I90" s="55"/>
      <c r="K90" s="55"/>
      <c r="M90" s="80"/>
      <c r="O90" s="63"/>
    </row>
    <row r="91" spans="9:27" ht="12.75">
      <c r="I91" s="55"/>
      <c r="M91" s="80"/>
      <c r="O91" s="63"/>
      <c r="U91" s="77"/>
      <c r="V91" s="77"/>
      <c r="W91" s="77"/>
      <c r="X91" s="77"/>
      <c r="Y91" s="77"/>
      <c r="Z91" s="77"/>
      <c r="AA91" s="78"/>
    </row>
    <row r="92" spans="3:17" ht="12.75">
      <c r="C92" s="1" t="s">
        <v>15</v>
      </c>
      <c r="G92" s="1" t="s">
        <v>101</v>
      </c>
      <c r="K92" s="1" t="s">
        <v>104</v>
      </c>
      <c r="Q92" s="1" t="s">
        <v>105</v>
      </c>
    </row>
    <row r="93" spans="3:20" ht="12.75">
      <c r="C93" s="144">
        <v>14059.66</v>
      </c>
      <c r="D93" s="124"/>
      <c r="E93" s="125"/>
      <c r="G93" s="142"/>
      <c r="H93" s="143"/>
      <c r="K93" s="105">
        <v>546.1</v>
      </c>
      <c r="L93" s="148"/>
      <c r="M93" s="148"/>
      <c r="N93" s="148"/>
      <c r="O93" s="106"/>
      <c r="Q93" s="105">
        <v>2045.52</v>
      </c>
      <c r="R93" s="148"/>
      <c r="S93" s="148"/>
      <c r="T93" s="148"/>
    </row>
    <row r="94" spans="3:17" ht="12.75">
      <c r="C94" s="1" t="s">
        <v>102</v>
      </c>
      <c r="G94" s="1" t="s">
        <v>125</v>
      </c>
      <c r="K94" s="1" t="s">
        <v>127</v>
      </c>
      <c r="Q94" s="1" t="s">
        <v>106</v>
      </c>
    </row>
    <row r="95" spans="3:20" ht="12.75">
      <c r="C95" s="144">
        <v>14481.07</v>
      </c>
      <c r="D95" s="124"/>
      <c r="E95" s="125"/>
      <c r="G95" s="137"/>
      <c r="H95" s="139"/>
      <c r="K95" s="137"/>
      <c r="L95" s="138"/>
      <c r="M95" s="138"/>
      <c r="N95" s="138"/>
      <c r="O95" s="139"/>
      <c r="Q95" s="123">
        <v>100</v>
      </c>
      <c r="R95" s="124"/>
      <c r="S95" s="124"/>
      <c r="T95" s="125"/>
    </row>
    <row r="96" spans="3:11" ht="12.75">
      <c r="C96" s="1" t="s">
        <v>124</v>
      </c>
      <c r="G96" s="1" t="s">
        <v>103</v>
      </c>
      <c r="K96" s="1" t="s">
        <v>126</v>
      </c>
    </row>
    <row r="97" spans="3:15" ht="12.75">
      <c r="C97" s="123"/>
      <c r="D97" s="124"/>
      <c r="E97" s="125"/>
      <c r="G97" s="105">
        <v>140.58</v>
      </c>
      <c r="H97" s="106"/>
      <c r="K97" s="137"/>
      <c r="L97" s="138"/>
      <c r="M97" s="138"/>
      <c r="N97" s="138"/>
      <c r="O97" s="139"/>
    </row>
  </sheetData>
  <sheetProtection/>
  <mergeCells count="38">
    <mergeCell ref="C97:E97"/>
    <mergeCell ref="G97:H97"/>
    <mergeCell ref="K97:O97"/>
    <mergeCell ref="C95:E95"/>
    <mergeCell ref="G95:H95"/>
    <mergeCell ref="K95:O95"/>
    <mergeCell ref="Q95:T95"/>
    <mergeCell ref="I58:J58"/>
    <mergeCell ref="L58:O58"/>
    <mergeCell ref="S58:W58"/>
    <mergeCell ref="C93:E93"/>
    <mergeCell ref="G93:H93"/>
    <mergeCell ref="K93:O93"/>
    <mergeCell ref="Q93:T93"/>
    <mergeCell ref="F52:X52"/>
    <mergeCell ref="F53:X53"/>
    <mergeCell ref="F54:L54"/>
    <mergeCell ref="N54:P54"/>
    <mergeCell ref="R54:X54"/>
    <mergeCell ref="I8:J8"/>
    <mergeCell ref="L8:O8"/>
    <mergeCell ref="S8:W8"/>
    <mergeCell ref="F2:X2"/>
    <mergeCell ref="F3:X3"/>
    <mergeCell ref="R4:X4"/>
    <mergeCell ref="N4:P4"/>
    <mergeCell ref="F4:L4"/>
    <mergeCell ref="Q43:T43"/>
    <mergeCell ref="Q45:T45"/>
    <mergeCell ref="K45:O45"/>
    <mergeCell ref="K47:O47"/>
    <mergeCell ref="G45:H45"/>
    <mergeCell ref="C47:E47"/>
    <mergeCell ref="G47:H47"/>
    <mergeCell ref="K43:O43"/>
    <mergeCell ref="G43:H43"/>
    <mergeCell ref="C43:E43"/>
    <mergeCell ref="C45:E45"/>
  </mergeCells>
  <printOptions/>
  <pageMargins left="0.24" right="0.55" top="0.32" bottom="0.26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PUMACEM,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PUMACEM, S.L.</dc:creator>
  <cp:keywords/>
  <dc:description/>
  <cp:lastModifiedBy>FRANCESC</cp:lastModifiedBy>
  <cp:lastPrinted>2007-05-08T06:25:31Z</cp:lastPrinted>
  <dcterms:created xsi:type="dcterms:W3CDTF">2003-06-12T07:10:35Z</dcterms:created>
  <dcterms:modified xsi:type="dcterms:W3CDTF">2007-10-28T09:08:32Z</dcterms:modified>
  <cp:category/>
  <cp:version/>
  <cp:contentType/>
  <cp:contentStatus/>
</cp:coreProperties>
</file>