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activeTab="0"/>
  </bookViews>
  <sheets>
    <sheet name="Hoja1" sheetId="1" r:id="rId1"/>
    <sheet name="Hoja2" sheetId="2" r:id="rId2"/>
    <sheet name="Hoja3" sheetId="3" r:id="rId3"/>
  </sheets>
  <definedNames/>
  <calcPr fullCalcOnLoad="1" fullPrecision="0"/>
</workbook>
</file>

<file path=xl/sharedStrings.xml><?xml version="1.0" encoding="utf-8"?>
<sst xmlns="http://schemas.openxmlformats.org/spreadsheetml/2006/main" count="68" uniqueCount="66">
  <si>
    <t>EMPRESA</t>
  </si>
  <si>
    <t>DOMICILIO</t>
  </si>
  <si>
    <t>CIF</t>
  </si>
  <si>
    <t>CCC</t>
  </si>
  <si>
    <t>TRABAJADOR</t>
  </si>
  <si>
    <t>NIF</t>
  </si>
  <si>
    <t>Nº S.S</t>
  </si>
  <si>
    <t>CATEGORIA</t>
  </si>
  <si>
    <t>Periodo liquidación</t>
  </si>
  <si>
    <t>Nº días</t>
  </si>
  <si>
    <t>I. DEVENGOS</t>
  </si>
  <si>
    <t>1. Percepciones salariales</t>
  </si>
  <si>
    <t>Salario base</t>
  </si>
  <si>
    <t>Complementos salariales</t>
  </si>
  <si>
    <t>Horas extraordinarias</t>
  </si>
  <si>
    <t>Salario en especie</t>
  </si>
  <si>
    <t>2. Percepciones no salariales</t>
  </si>
  <si>
    <t>Indemnizaciones o Suplidos</t>
  </si>
  <si>
    <t>Prestaciones e indemnizaciones de la Seguridad Social</t>
  </si>
  <si>
    <t>Otras percepciones no salariales</t>
  </si>
  <si>
    <t>II. DEDUCCIONES</t>
  </si>
  <si>
    <t>Contingencias comunes</t>
  </si>
  <si>
    <t>Porcentaje</t>
  </si>
  <si>
    <t>Desempleo</t>
  </si>
  <si>
    <t>Formación Profesional</t>
  </si>
  <si>
    <t>Horas extraordinarias Normales</t>
  </si>
  <si>
    <t>Horas extraordinarias de Fuerza Mayor</t>
  </si>
  <si>
    <t>TOTAL APORTACIONES</t>
  </si>
  <si>
    <t>2. Irpf</t>
  </si>
  <si>
    <t>3. Anticipos</t>
  </si>
  <si>
    <t>4. Valor de los productos recibidos en especie</t>
  </si>
  <si>
    <t>5. Otras deducciones</t>
  </si>
  <si>
    <t>B. TOTAL A DEDUCIR</t>
  </si>
  <si>
    <t>LIQUIDO TOTAL A PERCIBIR (A-B)</t>
  </si>
  <si>
    <t>Firma y sello de la empresa</t>
  </si>
  <si>
    <t>Fecha</t>
  </si>
  <si>
    <t>Recibi</t>
  </si>
  <si>
    <t>DETERMINACION DE LAS BASES DE COTIZACION A LA SEGURIDAD SOCIAL E IRPF</t>
  </si>
  <si>
    <t>1. Base de cotización por contingencias comunes</t>
  </si>
  <si>
    <t>Remuneración mensual</t>
  </si>
  <si>
    <t>Prorrata pagas extras</t>
  </si>
  <si>
    <t>TOTAL</t>
  </si>
  <si>
    <t>2. Base de cotización por contingencias profesionales y recaudación conjunta</t>
  </si>
  <si>
    <t>3. Base de cotización por horas extras normales</t>
  </si>
  <si>
    <t>4. Base de cotización por horas extras fuerza mayor</t>
  </si>
  <si>
    <t>5. Base sujeta a retención del Irpf</t>
  </si>
  <si>
    <t>TOTALES</t>
  </si>
  <si>
    <t>NO COTIZA NADA</t>
  </si>
  <si>
    <t>normales</t>
  </si>
  <si>
    <t>ANTIGÜEDAD</t>
  </si>
  <si>
    <t>CON IRPF</t>
  </si>
  <si>
    <t>SIN IRPF</t>
  </si>
  <si>
    <t>NETO O</t>
  </si>
  <si>
    <t>COMPL.100%</t>
  </si>
  <si>
    <t>60%EMPRESA</t>
  </si>
  <si>
    <t>A. TOTAL DEVENGADO O BRUTO</t>
  </si>
  <si>
    <t>1. Aportaciones del trabajador a las cotizaciones a la S.S. y recaudación conjunta</t>
  </si>
  <si>
    <t>BRUTO</t>
  </si>
  <si>
    <t>PAGO DELEGADO</t>
  </si>
  <si>
    <t>Gº.COTIZACION</t>
  </si>
  <si>
    <t>NRO.  PAGAS EXTRAORDINARIAS</t>
  </si>
  <si>
    <t>M</t>
  </si>
  <si>
    <t>FORMA PAGO (D/M)</t>
  </si>
  <si>
    <t>SALARIO DE REFERENCIA</t>
  </si>
  <si>
    <t>NUMERO DE DIAS</t>
  </si>
  <si>
    <t>Horas extraordinarias fuerza mayor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</si>
</sst>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s&quot;\ #,##0;&quot;Bs&quot;\ \-#,##0"/>
    <numFmt numFmtId="165" formatCode="&quot;Bs&quot;\ #,##0;[Red]&quot;Bs&quot;\ \-#,##0"/>
    <numFmt numFmtId="166" formatCode="&quot;Bs&quot;\ #,##0.00;&quot;Bs&quot;\ \-#,##0.00"/>
    <numFmt numFmtId="167" formatCode="&quot;Bs&quot;\ #,##0.00;[Red]&quot;Bs&quot;\ \-#,##0.00"/>
    <numFmt numFmtId="168" formatCode="_ &quot;Bs&quot;\ * #,##0_ ;_ &quot;Bs&quot;\ * \-#,##0_ ;_ &quot;Bs&quot;\ * &quot;-&quot;_ ;_ @_ "/>
    <numFmt numFmtId="169" formatCode="_ * #,##0_ ;_ * \-#,##0_ ;_ * &quot;-&quot;_ ;_ @_ "/>
    <numFmt numFmtId="170" formatCode="_ &quot;Bs&quot;\ * #,##0.00_ ;_ &quot;Bs&quot;\ * \-#,##0.00_ ;_ &quot;Bs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%"/>
    <numFmt numFmtId="181" formatCode="_-* #,##0.00\ [$€-1]_-;\-* #,##0.00\ [$€-1]_-;_-* &quot;-&quot;??\ [$€-1]_-"/>
  </numFmts>
  <fonts count="45">
    <font>
      <sz val="10"/>
      <name val="Arial"/>
      <family val="0"/>
    </font>
    <font>
      <sz val="10"/>
      <name val="Bookman Old Style"/>
      <family val="1"/>
    </font>
    <font>
      <sz val="8"/>
      <name val="Bookman Old Style"/>
      <family val="1"/>
    </font>
    <font>
      <sz val="8"/>
      <name val="Arial"/>
      <family val="0"/>
    </font>
    <font>
      <b/>
      <sz val="10"/>
      <name val="Bookman Old Style"/>
      <family val="1"/>
    </font>
    <font>
      <b/>
      <sz val="8"/>
      <name val="Bookman Old Style"/>
      <family val="1"/>
    </font>
    <font>
      <b/>
      <u val="single"/>
      <sz val="10"/>
      <name val="Bookman Old Style"/>
      <family val="1"/>
    </font>
    <font>
      <b/>
      <u val="single"/>
      <sz val="8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6.5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81" fontId="0" fillId="0" borderId="0" applyFon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6" fillId="0" borderId="0" xfId="0" applyFont="1" applyAlignment="1">
      <alignment/>
    </xf>
    <xf numFmtId="0" fontId="7" fillId="0" borderId="15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4" fillId="0" borderId="20" xfId="0" applyFont="1" applyBorder="1" applyAlignment="1">
      <alignment/>
    </xf>
    <xf numFmtId="0" fontId="1" fillId="33" borderId="22" xfId="0" applyFont="1" applyFill="1" applyBorder="1" applyAlignment="1">
      <alignment/>
    </xf>
    <xf numFmtId="0" fontId="6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/>
    </xf>
    <xf numFmtId="181" fontId="1" fillId="0" borderId="0" xfId="45" applyFont="1" applyAlignment="1">
      <alignment/>
    </xf>
    <xf numFmtId="0" fontId="5" fillId="0" borderId="0" xfId="0" applyFont="1" applyBorder="1" applyAlignment="1" applyProtection="1">
      <alignment/>
      <protection locked="0"/>
    </xf>
    <xf numFmtId="0" fontId="4" fillId="0" borderId="0" xfId="0" applyFont="1" applyBorder="1" applyAlignment="1">
      <alignment horizontal="right"/>
    </xf>
    <xf numFmtId="2" fontId="0" fillId="0" borderId="0" xfId="0" applyNumberFormat="1" applyAlignment="1">
      <alignment/>
    </xf>
    <xf numFmtId="0" fontId="8" fillId="0" borderId="2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181" fontId="9" fillId="0" borderId="14" xfId="45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4" fontId="9" fillId="0" borderId="14" xfId="0" applyNumberFormat="1" applyFont="1" applyBorder="1" applyAlignment="1">
      <alignment/>
    </xf>
    <xf numFmtId="0" fontId="9" fillId="0" borderId="12" xfId="0" applyFont="1" applyBorder="1" applyAlignment="1">
      <alignment/>
    </xf>
    <xf numFmtId="10" fontId="8" fillId="0" borderId="12" xfId="0" applyNumberFormat="1" applyFont="1" applyBorder="1" applyAlignment="1" applyProtection="1">
      <alignment/>
      <protection locked="0"/>
    </xf>
    <xf numFmtId="0" fontId="9" fillId="0" borderId="14" xfId="0" applyFont="1" applyBorder="1" applyAlignment="1">
      <alignment/>
    </xf>
    <xf numFmtId="0" fontId="9" fillId="0" borderId="13" xfId="0" applyFont="1" applyBorder="1" applyAlignment="1">
      <alignment/>
    </xf>
    <xf numFmtId="2" fontId="8" fillId="0" borderId="0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17" fontId="0" fillId="0" borderId="0" xfId="0" applyNumberFormat="1" applyAlignment="1">
      <alignment/>
    </xf>
    <xf numFmtId="2" fontId="8" fillId="0" borderId="12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10" fillId="0" borderId="23" xfId="0" applyFont="1" applyBorder="1" applyAlignment="1">
      <alignment horizontal="center" wrapText="1"/>
    </xf>
    <xf numFmtId="0" fontId="8" fillId="34" borderId="24" xfId="0" applyFont="1" applyFill="1" applyBorder="1" applyAlignment="1">
      <alignment/>
    </xf>
    <xf numFmtId="0" fontId="1" fillId="34" borderId="0" xfId="0" applyFont="1" applyFill="1" applyAlignment="1">
      <alignment/>
    </xf>
    <xf numFmtId="0" fontId="5" fillId="34" borderId="16" xfId="0" applyFont="1" applyFill="1" applyBorder="1" applyAlignment="1">
      <alignment/>
    </xf>
    <xf numFmtId="9" fontId="8" fillId="34" borderId="25" xfId="0" applyNumberFormat="1" applyFont="1" applyFill="1" applyBorder="1" applyAlignment="1">
      <alignment horizontal="right"/>
    </xf>
    <xf numFmtId="0" fontId="8" fillId="34" borderId="0" xfId="0" applyFont="1" applyFill="1" applyAlignment="1">
      <alignment horizontal="center"/>
    </xf>
    <xf numFmtId="4" fontId="8" fillId="0" borderId="12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35" borderId="15" xfId="0" applyFont="1" applyFill="1" applyBorder="1" applyAlignment="1">
      <alignment/>
    </xf>
    <xf numFmtId="0" fontId="5" fillId="35" borderId="18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5" borderId="0" xfId="0" applyFont="1" applyFill="1" applyBorder="1" applyAlignment="1">
      <alignment horizontal="center"/>
    </xf>
    <xf numFmtId="1" fontId="5" fillId="35" borderId="14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center"/>
    </xf>
    <xf numFmtId="0" fontId="5" fillId="35" borderId="16" xfId="0" applyFont="1" applyFill="1" applyBorder="1" applyAlignment="1">
      <alignment/>
    </xf>
    <xf numFmtId="14" fontId="5" fillId="35" borderId="17" xfId="0" applyNumberFormat="1" applyFont="1" applyFill="1" applyBorder="1" applyAlignment="1">
      <alignment/>
    </xf>
    <xf numFmtId="17" fontId="8" fillId="0" borderId="15" xfId="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8" xfId="0" applyFont="1" applyFill="1" applyBorder="1" applyAlignment="1">
      <alignment horizontal="center"/>
    </xf>
    <xf numFmtId="4" fontId="9" fillId="36" borderId="10" xfId="0" applyNumberFormat="1" applyFont="1" applyFill="1" applyBorder="1" applyAlignment="1">
      <alignment/>
    </xf>
    <xf numFmtId="0" fontId="8" fillId="37" borderId="0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" fontId="8" fillId="35" borderId="0" xfId="0" applyNumberFormat="1" applyFont="1" applyFill="1" applyBorder="1" applyAlignment="1">
      <alignment/>
    </xf>
    <xf numFmtId="0" fontId="8" fillId="35" borderId="0" xfId="0" applyFont="1" applyFill="1" applyBorder="1" applyAlignment="1">
      <alignment/>
    </xf>
    <xf numFmtId="4" fontId="8" fillId="35" borderId="10" xfId="0" applyNumberFormat="1" applyFont="1" applyFill="1" applyBorder="1" applyAlignment="1">
      <alignment/>
    </xf>
    <xf numFmtId="181" fontId="9" fillId="0" borderId="28" xfId="45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4" fontId="8" fillId="35" borderId="27" xfId="0" applyNumberFormat="1" applyFont="1" applyFill="1" applyBorder="1" applyAlignment="1">
      <alignment/>
    </xf>
    <xf numFmtId="4" fontId="9" fillId="35" borderId="27" xfId="0" applyNumberFormat="1" applyFont="1" applyFill="1" applyBorder="1" applyAlignment="1">
      <alignment/>
    </xf>
    <xf numFmtId="3" fontId="8" fillId="35" borderId="27" xfId="0" applyNumberFormat="1" applyFont="1" applyFill="1" applyBorder="1" applyAlignment="1">
      <alignment/>
    </xf>
    <xf numFmtId="181" fontId="9" fillId="37" borderId="28" xfId="45" applyFont="1" applyFill="1" applyBorder="1" applyAlignment="1">
      <alignment/>
    </xf>
    <xf numFmtId="0" fontId="1" fillId="35" borderId="22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1" fillId="37" borderId="22" xfId="0" applyFont="1" applyFill="1" applyBorder="1" applyAlignment="1">
      <alignment/>
    </xf>
    <xf numFmtId="0" fontId="8" fillId="37" borderId="10" xfId="0" applyFont="1" applyFill="1" applyBorder="1" applyAlignment="1">
      <alignment/>
    </xf>
    <xf numFmtId="0" fontId="1" fillId="37" borderId="20" xfId="0" applyFont="1" applyFill="1" applyBorder="1" applyAlignment="1">
      <alignment/>
    </xf>
    <xf numFmtId="4" fontId="8" fillId="35" borderId="0" xfId="47" applyNumberFormat="1" applyFont="1" applyFill="1" applyBorder="1" applyAlignment="1">
      <alignment/>
    </xf>
    <xf numFmtId="4" fontId="8" fillId="35" borderId="29" xfId="0" applyNumberFormat="1" applyFont="1" applyFill="1" applyBorder="1" applyAlignment="1">
      <alignment/>
    </xf>
    <xf numFmtId="4" fontId="8" fillId="35" borderId="3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10" fontId="8" fillId="0" borderId="0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4" fontId="9" fillId="0" borderId="31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0" fontId="5" fillId="35" borderId="0" xfId="0" applyFont="1" applyFill="1" applyBorder="1" applyAlignment="1">
      <alignment horizontal="left"/>
    </xf>
    <xf numFmtId="0" fontId="8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8" fillId="0" borderId="0" xfId="47" applyNumberFormat="1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4"/>
  <sheetViews>
    <sheetView tabSelected="1" zoomScale="125" zoomScaleNormal="125" zoomScalePageLayoutView="0" workbookViewId="0" topLeftCell="B48">
      <selection activeCell="I60" sqref="I60"/>
    </sheetView>
  </sheetViews>
  <sheetFormatPr defaultColWidth="11.421875" defaultRowHeight="12.75"/>
  <cols>
    <col min="1" max="1" width="18.28125" style="0" customWidth="1"/>
    <col min="2" max="2" width="11.421875" style="31" customWidth="1"/>
    <col min="3" max="3" width="11.421875" style="3" customWidth="1"/>
    <col min="4" max="4" width="11.421875" style="31" customWidth="1"/>
    <col min="5" max="5" width="11.421875" style="3" customWidth="1"/>
    <col min="6" max="6" width="13.7109375" style="31" customWidth="1"/>
    <col min="7" max="7" width="13.421875" style="3" customWidth="1"/>
    <col min="8" max="8" width="17.28125" style="31" customWidth="1"/>
    <col min="9" max="9" width="17.421875" style="3" customWidth="1"/>
    <col min="10" max="10" width="11.421875" style="3" customWidth="1"/>
  </cols>
  <sheetData>
    <row r="1" spans="2:10" s="1" customFormat="1" ht="15.75" thickTop="1">
      <c r="B1" s="67" t="s">
        <v>0</v>
      </c>
      <c r="C1" s="78"/>
      <c r="D1" s="78"/>
      <c r="E1" s="78"/>
      <c r="F1" s="81" t="s">
        <v>4</v>
      </c>
      <c r="G1" s="81"/>
      <c r="H1" s="81"/>
      <c r="I1" s="82"/>
      <c r="J1" s="2"/>
    </row>
    <row r="2" spans="2:10" s="1" customFormat="1" ht="15">
      <c r="B2" s="68" t="s">
        <v>1</v>
      </c>
      <c r="C2" s="79"/>
      <c r="D2" s="79"/>
      <c r="E2" s="79"/>
      <c r="F2" s="83" t="s">
        <v>5</v>
      </c>
      <c r="G2" s="83"/>
      <c r="H2" s="84" t="s">
        <v>6</v>
      </c>
      <c r="I2" s="85"/>
      <c r="J2" s="2"/>
    </row>
    <row r="3" spans="2:10" s="1" customFormat="1" ht="15">
      <c r="B3" s="68" t="s">
        <v>2</v>
      </c>
      <c r="C3" s="79"/>
      <c r="D3" s="7"/>
      <c r="E3" s="7" t="s">
        <v>7</v>
      </c>
      <c r="F3" s="128"/>
      <c r="G3" s="128"/>
      <c r="H3" s="83" t="s">
        <v>62</v>
      </c>
      <c r="I3" s="86" t="s">
        <v>61</v>
      </c>
      <c r="J3" s="2"/>
    </row>
    <row r="4" spans="2:10" s="1" customFormat="1" ht="15.75" thickBot="1">
      <c r="B4" s="69" t="s">
        <v>3</v>
      </c>
      <c r="C4" s="80"/>
      <c r="D4" s="66"/>
      <c r="E4" s="66"/>
      <c r="F4" s="87" t="s">
        <v>59</v>
      </c>
      <c r="G4" s="87"/>
      <c r="H4" s="87" t="s">
        <v>49</v>
      </c>
      <c r="I4" s="88"/>
      <c r="J4" s="2"/>
    </row>
    <row r="5" spans="3:10" s="1" customFormat="1" ht="18" thickBot="1" thickTop="1">
      <c r="C5" s="2"/>
      <c r="E5" s="2"/>
      <c r="G5" s="73" t="s">
        <v>60</v>
      </c>
      <c r="H5" s="72"/>
      <c r="I5" s="75">
        <v>0</v>
      </c>
      <c r="J5" s="2"/>
    </row>
    <row r="6" spans="2:10" s="1" customFormat="1" ht="17.25" thickTop="1">
      <c r="B6" s="24" t="s">
        <v>8</v>
      </c>
      <c r="C6" s="14"/>
      <c r="D6" s="89"/>
      <c r="E6" s="89"/>
      <c r="F6" s="90"/>
      <c r="G6" s="90"/>
      <c r="H6" s="42" t="s">
        <v>9</v>
      </c>
      <c r="I6" s="91"/>
      <c r="J6" s="2"/>
    </row>
    <row r="7" spans="2:10" s="6" customFormat="1" ht="12.75">
      <c r="B7" s="27" t="s">
        <v>10</v>
      </c>
      <c r="C7" s="7"/>
      <c r="D7" s="34"/>
      <c r="E7" s="7"/>
      <c r="F7" s="34"/>
      <c r="G7" s="7"/>
      <c r="H7" s="34"/>
      <c r="I7" s="23" t="s">
        <v>46</v>
      </c>
      <c r="J7" s="8"/>
    </row>
    <row r="8" spans="2:10" s="1" customFormat="1" ht="16.5">
      <c r="B8" s="48"/>
      <c r="C8" s="49"/>
      <c r="D8" s="49"/>
      <c r="E8" s="49"/>
      <c r="F8" s="49"/>
      <c r="G8" s="49"/>
      <c r="H8" s="49"/>
      <c r="I8" s="50"/>
      <c r="J8" s="2"/>
    </row>
    <row r="9" spans="2:10" s="1" customFormat="1" ht="15.75" thickBot="1">
      <c r="B9" s="25" t="s">
        <v>11</v>
      </c>
      <c r="C9" s="4"/>
      <c r="D9" s="32"/>
      <c r="E9" s="4"/>
      <c r="F9" s="32"/>
      <c r="G9" s="4"/>
      <c r="H9" s="32"/>
      <c r="I9" s="13"/>
      <c r="J9" s="2"/>
    </row>
    <row r="10" spans="2:10" s="1" customFormat="1" ht="22.5" customHeight="1">
      <c r="B10" s="25"/>
      <c r="C10" s="4"/>
      <c r="D10" s="32"/>
      <c r="E10" s="70" t="s">
        <v>63</v>
      </c>
      <c r="F10" s="70" t="s">
        <v>64</v>
      </c>
      <c r="G10" s="4"/>
      <c r="H10" s="32"/>
      <c r="I10" s="13"/>
      <c r="J10" s="2"/>
    </row>
    <row r="11" spans="2:10" s="1" customFormat="1" ht="17.25" thickBot="1">
      <c r="B11" s="25" t="s">
        <v>12</v>
      </c>
      <c r="C11" s="9"/>
      <c r="D11" s="51"/>
      <c r="E11" s="71"/>
      <c r="F11" s="71"/>
      <c r="G11" s="51"/>
      <c r="H11" s="92">
        <f>IF(I3="D",E11*F11,IF(E11=30,E11,E11/30*F11))</f>
        <v>0</v>
      </c>
      <c r="I11" s="50"/>
      <c r="J11" s="2"/>
    </row>
    <row r="12" spans="2:10" s="1" customFormat="1" ht="16.5">
      <c r="B12" s="25" t="s">
        <v>49</v>
      </c>
      <c r="C12" s="4"/>
      <c r="D12" s="74">
        <v>0</v>
      </c>
      <c r="E12" s="49"/>
      <c r="F12" s="49"/>
      <c r="G12" s="49"/>
      <c r="H12" s="119">
        <f>H11*D12</f>
        <v>0</v>
      </c>
      <c r="I12" s="50"/>
      <c r="J12" s="2"/>
    </row>
    <row r="13" spans="2:10" s="1" customFormat="1" ht="16.5">
      <c r="B13" s="25" t="s">
        <v>13</v>
      </c>
      <c r="C13" s="4"/>
      <c r="D13" s="32"/>
      <c r="E13" s="49"/>
      <c r="F13" s="49"/>
      <c r="G13" s="49"/>
      <c r="H13" s="99"/>
      <c r="I13" s="50"/>
      <c r="J13" s="2"/>
    </row>
    <row r="14" spans="2:10" s="1" customFormat="1" ht="16.5">
      <c r="B14" s="94"/>
      <c r="C14" s="95"/>
      <c r="D14" s="95"/>
      <c r="E14" s="52"/>
      <c r="F14" s="52"/>
      <c r="G14" s="52"/>
      <c r="H14" s="120"/>
      <c r="I14" s="50"/>
      <c r="J14" s="2"/>
    </row>
    <row r="15" spans="2:11" s="1" customFormat="1" ht="16.5">
      <c r="B15" s="96"/>
      <c r="C15" s="97"/>
      <c r="D15" s="97"/>
      <c r="E15" s="53"/>
      <c r="F15" s="53"/>
      <c r="G15" s="53"/>
      <c r="H15" s="121"/>
      <c r="I15" s="50"/>
      <c r="J15" s="2"/>
      <c r="K15" s="44"/>
    </row>
    <row r="16" spans="2:10" s="1" customFormat="1" ht="16.5">
      <c r="B16" s="94"/>
      <c r="C16" s="95"/>
      <c r="D16" s="95"/>
      <c r="E16" s="53"/>
      <c r="F16" s="53"/>
      <c r="G16" s="53"/>
      <c r="H16" s="105">
        <v>0</v>
      </c>
      <c r="I16" s="50"/>
      <c r="J16" s="2"/>
    </row>
    <row r="17" spans="2:10" s="1" customFormat="1" ht="16.5">
      <c r="B17" s="98"/>
      <c r="C17" s="99"/>
      <c r="D17" s="99"/>
      <c r="E17" s="52"/>
      <c r="F17" s="52"/>
      <c r="G17" s="52"/>
      <c r="H17" s="105"/>
      <c r="I17" s="50"/>
      <c r="J17" s="2"/>
    </row>
    <row r="18" spans="2:10" s="1" customFormat="1" ht="16.5">
      <c r="B18" s="98"/>
      <c r="C18" s="99"/>
      <c r="D18" s="99"/>
      <c r="E18" s="52"/>
      <c r="F18" s="52"/>
      <c r="G18" s="52"/>
      <c r="H18" s="105"/>
      <c r="I18" s="50"/>
      <c r="J18" s="2"/>
    </row>
    <row r="19" spans="2:10" s="1" customFormat="1" ht="16.5">
      <c r="B19" s="25" t="s">
        <v>14</v>
      </c>
      <c r="C19" s="4"/>
      <c r="D19" s="35" t="s">
        <v>48</v>
      </c>
      <c r="E19" s="52"/>
      <c r="F19" s="52"/>
      <c r="G19" s="52"/>
      <c r="H19" s="105">
        <v>0</v>
      </c>
      <c r="I19" s="50"/>
      <c r="J19" s="2"/>
    </row>
    <row r="20" spans="2:10" s="1" customFormat="1" ht="16.5">
      <c r="B20" s="25" t="s">
        <v>65</v>
      </c>
      <c r="C20" s="4"/>
      <c r="D20" s="32"/>
      <c r="E20" s="11"/>
      <c r="F20" s="53"/>
      <c r="G20" s="53"/>
      <c r="H20" s="105">
        <v>0</v>
      </c>
      <c r="I20" s="50"/>
      <c r="J20" s="2"/>
    </row>
    <row r="21" spans="2:10" s="1" customFormat="1" ht="16.5">
      <c r="B21" s="25" t="s">
        <v>15</v>
      </c>
      <c r="C21" s="4"/>
      <c r="D21" s="52"/>
      <c r="E21" s="52"/>
      <c r="F21" s="52"/>
      <c r="G21" s="52"/>
      <c r="H21" s="107"/>
      <c r="I21" s="54">
        <f>SUM(H11:H21)</f>
        <v>0</v>
      </c>
      <c r="J21" s="8"/>
    </row>
    <row r="22" spans="2:10" s="1" customFormat="1" ht="16.5">
      <c r="B22" s="25" t="s">
        <v>16</v>
      </c>
      <c r="C22" s="4"/>
      <c r="D22" s="32"/>
      <c r="E22" s="49"/>
      <c r="F22" s="49"/>
      <c r="G22" s="49"/>
      <c r="H22" s="49"/>
      <c r="I22" s="50"/>
      <c r="J22" s="2"/>
    </row>
    <row r="23" spans="2:10" s="1" customFormat="1" ht="16.5">
      <c r="B23" s="25" t="s">
        <v>17</v>
      </c>
      <c r="C23" s="4"/>
      <c r="D23" s="32"/>
      <c r="E23" s="38"/>
      <c r="F23" s="38"/>
      <c r="G23" s="49"/>
      <c r="H23" s="99"/>
      <c r="I23" s="50"/>
      <c r="J23" s="2"/>
    </row>
    <row r="24" spans="2:10" s="1" customFormat="1" ht="16.5">
      <c r="B24" s="113" t="s">
        <v>50</v>
      </c>
      <c r="C24" s="114"/>
      <c r="D24" s="114"/>
      <c r="E24" s="55"/>
      <c r="F24" s="52"/>
      <c r="G24" s="52"/>
      <c r="H24" s="120">
        <f>E24+F24+G24</f>
        <v>0</v>
      </c>
      <c r="I24" s="50"/>
      <c r="J24" s="2"/>
    </row>
    <row r="25" spans="2:10" s="1" customFormat="1" ht="16.5">
      <c r="B25" s="115" t="s">
        <v>51</v>
      </c>
      <c r="C25" s="93"/>
      <c r="D25" s="93"/>
      <c r="E25" s="49"/>
      <c r="F25" s="56"/>
      <c r="G25" s="49"/>
      <c r="H25" s="120">
        <f>E25+F25+G25</f>
        <v>0</v>
      </c>
      <c r="I25" s="57">
        <f>(H24+H25)</f>
        <v>0</v>
      </c>
      <c r="J25" s="2"/>
    </row>
    <row r="26" spans="2:10" s="1" customFormat="1" ht="16.5">
      <c r="B26" s="25" t="s">
        <v>18</v>
      </c>
      <c r="C26" s="4"/>
      <c r="D26" s="32"/>
      <c r="E26" s="4"/>
      <c r="F26" s="32"/>
      <c r="G26" s="49"/>
      <c r="H26" s="99"/>
      <c r="I26" s="50"/>
      <c r="J26" s="2"/>
    </row>
    <row r="27" spans="2:10" s="1" customFormat="1" ht="16.5">
      <c r="B27" s="109" t="s">
        <v>58</v>
      </c>
      <c r="C27" s="110"/>
      <c r="D27" s="111" t="s">
        <v>54</v>
      </c>
      <c r="E27" s="112"/>
      <c r="F27" s="112" t="s">
        <v>53</v>
      </c>
      <c r="G27" s="52"/>
      <c r="H27" s="122"/>
      <c r="I27" s="50"/>
      <c r="J27" s="2"/>
    </row>
    <row r="28" spans="2:10" s="1" customFormat="1" ht="16.5">
      <c r="B28" s="104"/>
      <c r="C28" s="99"/>
      <c r="D28" s="99"/>
      <c r="E28" s="49"/>
      <c r="F28" s="49"/>
      <c r="G28" s="49"/>
      <c r="H28" s="100">
        <v>0</v>
      </c>
      <c r="I28" s="57">
        <f>(B28+D28+F28)</f>
        <v>0</v>
      </c>
      <c r="J28" s="2"/>
    </row>
    <row r="29" spans="2:10" s="1" customFormat="1" ht="16.5">
      <c r="B29" s="25" t="s">
        <v>19</v>
      </c>
      <c r="C29" s="4"/>
      <c r="D29" s="32"/>
      <c r="E29" s="49"/>
      <c r="F29" s="49"/>
      <c r="G29" s="49"/>
      <c r="H29" s="101"/>
      <c r="I29" s="50"/>
      <c r="J29" s="2"/>
    </row>
    <row r="30" spans="2:10" s="1" customFormat="1" ht="16.5">
      <c r="B30" s="28" t="s">
        <v>47</v>
      </c>
      <c r="C30" s="5"/>
      <c r="D30" s="41"/>
      <c r="E30" s="10"/>
      <c r="F30" s="52"/>
      <c r="G30" s="52"/>
      <c r="H30" s="102"/>
      <c r="I30" s="50"/>
      <c r="J30" s="2"/>
    </row>
    <row r="31" spans="2:10" s="6" customFormat="1" ht="16.5" thickBot="1">
      <c r="B31" s="27"/>
      <c r="C31" s="7"/>
      <c r="D31" s="34" t="s">
        <v>55</v>
      </c>
      <c r="E31" s="7"/>
      <c r="F31" s="37"/>
      <c r="G31" s="58"/>
      <c r="H31" s="58"/>
      <c r="I31" s="103">
        <f>SUM(H11:H30)</f>
        <v>0</v>
      </c>
      <c r="J31" s="8"/>
    </row>
    <row r="32" spans="2:10" s="1" customFormat="1" ht="15">
      <c r="B32" s="27"/>
      <c r="C32" s="7"/>
      <c r="D32" s="34"/>
      <c r="E32" s="45"/>
      <c r="F32" s="34"/>
      <c r="G32" s="7"/>
      <c r="H32" s="34"/>
      <c r="I32" s="13"/>
      <c r="J32" s="2"/>
    </row>
    <row r="33" spans="2:10" s="6" customFormat="1" ht="12.75">
      <c r="B33" s="27" t="s">
        <v>20</v>
      </c>
      <c r="C33" s="7"/>
      <c r="D33" s="34"/>
      <c r="E33" s="7"/>
      <c r="F33" s="34"/>
      <c r="G33" s="7"/>
      <c r="H33" s="34"/>
      <c r="I33" s="12"/>
      <c r="J33" s="8"/>
    </row>
    <row r="34" spans="2:10" s="6" customFormat="1" ht="12.75">
      <c r="B34" s="27" t="s">
        <v>56</v>
      </c>
      <c r="C34" s="7"/>
      <c r="D34" s="34"/>
      <c r="E34" s="45"/>
      <c r="F34" s="34"/>
      <c r="G34" s="7"/>
      <c r="H34" s="34"/>
      <c r="I34" s="12"/>
      <c r="J34" s="8"/>
    </row>
    <row r="35" spans="2:10" s="1" customFormat="1" ht="15">
      <c r="B35" s="25"/>
      <c r="C35" s="4"/>
      <c r="D35" s="32"/>
      <c r="E35" s="4"/>
      <c r="F35" s="38" t="s">
        <v>22</v>
      </c>
      <c r="G35" s="4"/>
      <c r="H35" s="32"/>
      <c r="I35" s="13"/>
      <c r="J35" s="2"/>
    </row>
    <row r="36" spans="2:10" s="1" customFormat="1" ht="16.5">
      <c r="B36" s="25" t="s">
        <v>21</v>
      </c>
      <c r="C36" s="4"/>
      <c r="D36" s="52"/>
      <c r="E36" s="76">
        <f>I59</f>
        <v>0</v>
      </c>
      <c r="F36" s="123">
        <v>0.047</v>
      </c>
      <c r="G36" s="59"/>
      <c r="H36" s="102">
        <f>I59*F36</f>
        <v>0</v>
      </c>
      <c r="I36" s="50"/>
      <c r="J36" s="2"/>
    </row>
    <row r="37" spans="2:10" s="1" customFormat="1" ht="16.5">
      <c r="B37" s="25" t="s">
        <v>23</v>
      </c>
      <c r="C37" s="4"/>
      <c r="D37" s="53"/>
      <c r="E37" s="77">
        <f>I60</f>
        <v>0</v>
      </c>
      <c r="F37" s="123">
        <v>0.0155</v>
      </c>
      <c r="G37" s="53"/>
      <c r="H37" s="105">
        <f>I60*F37</f>
        <v>0</v>
      </c>
      <c r="I37" s="50"/>
      <c r="J37" s="2"/>
    </row>
    <row r="38" spans="2:10" s="1" customFormat="1" ht="16.5">
      <c r="B38" s="25" t="s">
        <v>24</v>
      </c>
      <c r="C38" s="4"/>
      <c r="D38" s="53"/>
      <c r="E38" s="77">
        <f>I60</f>
        <v>0</v>
      </c>
      <c r="F38" s="123">
        <v>0.001</v>
      </c>
      <c r="G38" s="53"/>
      <c r="H38" s="105">
        <f>I60*F38</f>
        <v>0</v>
      </c>
      <c r="I38" s="50"/>
      <c r="J38" s="2"/>
    </row>
    <row r="39" spans="2:10" s="1" customFormat="1" ht="16.5">
      <c r="B39" s="25" t="s">
        <v>25</v>
      </c>
      <c r="C39" s="4"/>
      <c r="D39" s="32"/>
      <c r="E39" s="77">
        <f>I61</f>
        <v>0</v>
      </c>
      <c r="F39" s="123">
        <v>0.047</v>
      </c>
      <c r="G39" s="53"/>
      <c r="H39" s="105">
        <f>I61*F39</f>
        <v>0</v>
      </c>
      <c r="I39" s="50"/>
      <c r="J39" s="2"/>
    </row>
    <row r="40" spans="2:10" s="1" customFormat="1" ht="16.5">
      <c r="B40" s="25" t="s">
        <v>26</v>
      </c>
      <c r="C40" s="4"/>
      <c r="D40" s="32"/>
      <c r="E40" s="77">
        <f>I62</f>
        <v>0</v>
      </c>
      <c r="F40" s="123">
        <v>0.02</v>
      </c>
      <c r="G40" s="53"/>
      <c r="H40" s="105">
        <f>I62*F40</f>
        <v>0</v>
      </c>
      <c r="I40" s="50"/>
      <c r="J40" s="2"/>
    </row>
    <row r="41" spans="2:10" s="6" customFormat="1" ht="15.75">
      <c r="B41" s="27" t="s">
        <v>27</v>
      </c>
      <c r="C41" s="7"/>
      <c r="D41" s="37"/>
      <c r="E41" s="58"/>
      <c r="F41" s="124"/>
      <c r="G41" s="58"/>
      <c r="H41" s="106">
        <f>SUM(H36:H40)</f>
        <v>0</v>
      </c>
      <c r="I41" s="60"/>
      <c r="J41" s="8"/>
    </row>
    <row r="42" spans="2:10" s="1" customFormat="1" ht="16.5">
      <c r="B42" s="48"/>
      <c r="C42" s="49"/>
      <c r="D42" s="49"/>
      <c r="E42" s="49"/>
      <c r="F42" s="99"/>
      <c r="G42" s="49"/>
      <c r="H42" s="99"/>
      <c r="I42" s="50"/>
      <c r="J42" s="2"/>
    </row>
    <row r="43" spans="2:10" s="1" customFormat="1" ht="16.5">
      <c r="B43" s="25" t="s">
        <v>28</v>
      </c>
      <c r="C43" s="52"/>
      <c r="D43" s="52"/>
      <c r="E43" s="52"/>
      <c r="F43" s="123">
        <v>0</v>
      </c>
      <c r="G43" s="52"/>
      <c r="H43" s="121">
        <f>I63*F43</f>
        <v>0</v>
      </c>
      <c r="I43" s="50"/>
      <c r="J43" s="2"/>
    </row>
    <row r="44" spans="2:10" s="1" customFormat="1" ht="16.5">
      <c r="B44" s="25" t="s">
        <v>29</v>
      </c>
      <c r="C44" s="53"/>
      <c r="D44" s="53"/>
      <c r="E44" s="53"/>
      <c r="F44" s="99"/>
      <c r="G44" s="53"/>
      <c r="H44" s="105"/>
      <c r="I44" s="50"/>
      <c r="J44" s="2"/>
    </row>
    <row r="45" spans="2:10" s="1" customFormat="1" ht="16.5">
      <c r="B45" s="25" t="s">
        <v>30</v>
      </c>
      <c r="C45" s="4"/>
      <c r="D45" s="32"/>
      <c r="E45" s="4"/>
      <c r="F45" s="125"/>
      <c r="G45" s="52"/>
      <c r="H45" s="107"/>
      <c r="I45" s="50"/>
      <c r="J45" s="2"/>
    </row>
    <row r="46" spans="2:10" s="1" customFormat="1" ht="16.5">
      <c r="B46" s="25" t="s">
        <v>31</v>
      </c>
      <c r="C46" s="4"/>
      <c r="D46" s="52"/>
      <c r="E46" s="52"/>
      <c r="F46" s="52"/>
      <c r="G46" s="52"/>
      <c r="H46" s="107"/>
      <c r="I46" s="50"/>
      <c r="J46" s="2"/>
    </row>
    <row r="47" spans="2:10" s="1" customFormat="1" ht="16.5">
      <c r="B47" s="48"/>
      <c r="C47" s="49"/>
      <c r="D47" s="49"/>
      <c r="E47" s="49"/>
      <c r="F47" s="49"/>
      <c r="G47" s="49"/>
      <c r="H47" s="99"/>
      <c r="I47" s="50"/>
      <c r="J47" s="2"/>
    </row>
    <row r="48" spans="2:10" s="6" customFormat="1" ht="16.5" thickBot="1">
      <c r="B48" s="27"/>
      <c r="C48" s="7"/>
      <c r="D48" s="34" t="s">
        <v>32</v>
      </c>
      <c r="E48" s="7"/>
      <c r="F48" s="58"/>
      <c r="G48" s="58"/>
      <c r="H48" s="126">
        <f>H41+H43+H44+H45+H46</f>
        <v>0</v>
      </c>
      <c r="I48" s="60"/>
      <c r="J48" s="8"/>
    </row>
    <row r="49" spans="2:10" s="6" customFormat="1" ht="16.5" thickBot="1">
      <c r="B49" s="27"/>
      <c r="C49" s="46" t="s">
        <v>52</v>
      </c>
      <c r="D49" s="34" t="s">
        <v>33</v>
      </c>
      <c r="E49" s="7"/>
      <c r="F49" s="34"/>
      <c r="G49" s="61"/>
      <c r="H49" s="58"/>
      <c r="I49" s="108">
        <f>I31-H48</f>
        <v>0</v>
      </c>
      <c r="J49" s="8"/>
    </row>
    <row r="50" spans="2:10" s="1" customFormat="1" ht="15">
      <c r="B50" s="25"/>
      <c r="C50" s="4"/>
      <c r="D50" s="32" t="s">
        <v>34</v>
      </c>
      <c r="E50" s="4"/>
      <c r="F50" s="32"/>
      <c r="G50" s="32" t="s">
        <v>35</v>
      </c>
      <c r="H50" s="32"/>
      <c r="I50" s="43" t="s">
        <v>36</v>
      </c>
      <c r="J50" s="2"/>
    </row>
    <row r="51" spans="2:10" s="1" customFormat="1" ht="15">
      <c r="B51" s="25"/>
      <c r="C51" s="4"/>
      <c r="D51" s="32"/>
      <c r="E51" s="4"/>
      <c r="F51" s="32"/>
      <c r="G51" s="4"/>
      <c r="H51" s="32"/>
      <c r="I51" s="13"/>
      <c r="J51" s="2"/>
    </row>
    <row r="52" spans="2:10" s="1" customFormat="1" ht="15.75" thickBot="1">
      <c r="B52" s="26"/>
      <c r="C52" s="15"/>
      <c r="D52" s="33"/>
      <c r="E52" s="15"/>
      <c r="F52" s="33"/>
      <c r="G52" s="15"/>
      <c r="H52" s="33"/>
      <c r="I52" s="16"/>
      <c r="J52" s="2"/>
    </row>
    <row r="53" spans="3:10" s="1" customFormat="1" ht="16.5" thickBot="1" thickTop="1">
      <c r="C53" s="2"/>
      <c r="E53" s="2"/>
      <c r="G53" s="2"/>
      <c r="I53" s="2"/>
      <c r="J53" s="2"/>
    </row>
    <row r="54" spans="2:10" s="19" customFormat="1" ht="13.5" thickTop="1">
      <c r="B54" s="29" t="s">
        <v>37</v>
      </c>
      <c r="C54" s="20"/>
      <c r="D54" s="39"/>
      <c r="E54" s="20"/>
      <c r="F54" s="39"/>
      <c r="G54" s="20"/>
      <c r="H54" s="39"/>
      <c r="I54" s="21"/>
      <c r="J54" s="22"/>
    </row>
    <row r="55" spans="2:10" s="1" customFormat="1" ht="16.5">
      <c r="B55" s="25" t="s">
        <v>38</v>
      </c>
      <c r="C55" s="4"/>
      <c r="D55" s="32"/>
      <c r="E55" s="4"/>
      <c r="F55" s="62"/>
      <c r="G55" s="127"/>
      <c r="H55" s="129"/>
      <c r="I55" s="50"/>
      <c r="J55" s="2"/>
    </row>
    <row r="56" spans="2:10" s="1" customFormat="1" ht="16.5">
      <c r="B56" s="25"/>
      <c r="C56" s="32" t="s">
        <v>39</v>
      </c>
      <c r="D56" s="32"/>
      <c r="E56" s="52"/>
      <c r="F56" s="65"/>
      <c r="G56" s="121">
        <f>SUM(H11:H18)</f>
        <v>0</v>
      </c>
      <c r="H56" s="129"/>
      <c r="I56" s="50"/>
      <c r="J56" s="2"/>
    </row>
    <row r="57" spans="2:10" s="1" customFormat="1" ht="16.5">
      <c r="B57" s="25"/>
      <c r="C57" s="32" t="s">
        <v>40</v>
      </c>
      <c r="D57" s="32"/>
      <c r="E57" s="63"/>
      <c r="F57" s="63"/>
      <c r="G57" s="116">
        <f>IF(I3="D",(E11+(E11*D12))*30*I5/365*F11,(H11+(H11*D12))*I5/12)</f>
        <v>0</v>
      </c>
      <c r="H57" s="130"/>
      <c r="I57" s="50"/>
      <c r="J57" s="2"/>
    </row>
    <row r="58" spans="2:10" s="1" customFormat="1" ht="16.5">
      <c r="B58" s="25"/>
      <c r="C58" s="32"/>
      <c r="D58" s="32"/>
      <c r="E58" s="63"/>
      <c r="F58" s="63"/>
      <c r="G58" s="105"/>
      <c r="H58" s="131"/>
      <c r="I58" s="50"/>
      <c r="J58" s="2"/>
    </row>
    <row r="59" spans="2:10" s="1" customFormat="1" ht="16.5">
      <c r="B59" s="25"/>
      <c r="C59" s="4"/>
      <c r="D59" s="32" t="s">
        <v>41</v>
      </c>
      <c r="E59" s="53"/>
      <c r="F59" s="63"/>
      <c r="G59" s="105">
        <f>SUM(G55:G58)</f>
        <v>0</v>
      </c>
      <c r="H59" s="129"/>
      <c r="I59" s="117">
        <f>+IF(G59&gt;3166.201,3166.201,+G59)</f>
        <v>0</v>
      </c>
      <c r="J59" s="2"/>
    </row>
    <row r="60" spans="2:10" s="1" customFormat="1" ht="16.5">
      <c r="B60" s="25" t="s">
        <v>42</v>
      </c>
      <c r="C60" s="4"/>
      <c r="D60" s="32"/>
      <c r="E60" s="4"/>
      <c r="F60" s="32"/>
      <c r="G60" s="4"/>
      <c r="H60" s="35"/>
      <c r="I60" s="118">
        <f>+IF(G59&gt;3166.2,3166.2,+G59+H19+H20)</f>
        <v>0</v>
      </c>
      <c r="J60" s="2"/>
    </row>
    <row r="61" spans="2:10" s="1" customFormat="1" ht="16.5">
      <c r="B61" s="25" t="s">
        <v>43</v>
      </c>
      <c r="C61" s="4"/>
      <c r="D61" s="32"/>
      <c r="E61" s="4"/>
      <c r="F61" s="35"/>
      <c r="G61" s="10"/>
      <c r="H61" s="35"/>
      <c r="I61" s="118">
        <f>ABS(H19)</f>
        <v>0</v>
      </c>
      <c r="J61" s="2"/>
    </row>
    <row r="62" spans="2:10" s="1" customFormat="1" ht="16.5">
      <c r="B62" s="25" t="s">
        <v>44</v>
      </c>
      <c r="C62" s="4"/>
      <c r="D62" s="32"/>
      <c r="E62" s="4"/>
      <c r="F62" s="36"/>
      <c r="G62" s="11"/>
      <c r="H62" s="36"/>
      <c r="I62" s="118">
        <f>ABS(H20)</f>
        <v>0</v>
      </c>
      <c r="J62" s="2"/>
    </row>
    <row r="63" spans="2:10" s="1" customFormat="1" ht="16.5">
      <c r="B63" s="25" t="s">
        <v>45</v>
      </c>
      <c r="C63" s="4"/>
      <c r="D63" s="32"/>
      <c r="E63" s="10"/>
      <c r="F63" s="36"/>
      <c r="G63" s="11"/>
      <c r="H63" s="36"/>
      <c r="I63" s="118">
        <f>SUM(H11:H24,H28)</f>
        <v>0</v>
      </c>
      <c r="J63" s="2"/>
    </row>
    <row r="64" spans="2:9" ht="13.5" thickBot="1">
      <c r="B64" s="30"/>
      <c r="C64" s="17"/>
      <c r="D64" s="40"/>
      <c r="E64" s="17"/>
      <c r="F64" s="40"/>
      <c r="G64" s="17"/>
      <c r="H64" s="40"/>
      <c r="I64" s="18"/>
    </row>
    <row r="65" ht="13.5" thickTop="1"/>
  </sheetData>
  <sheetProtection/>
  <mergeCells count="1">
    <mergeCell ref="F3:G3"/>
  </mergeCells>
  <printOptions/>
  <pageMargins left="0.75" right="0.75" top="0.19" bottom="1" header="0" footer="0"/>
  <pageSetup fitToHeight="1" fitToWidth="1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5:H18"/>
  <sheetViews>
    <sheetView zoomScalePageLayoutView="0" workbookViewId="0" topLeftCell="A1">
      <selection activeCell="G16" sqref="G16"/>
    </sheetView>
  </sheetViews>
  <sheetFormatPr defaultColWidth="11.421875" defaultRowHeight="12.75"/>
  <sheetData>
    <row r="5" ht="12.75">
      <c r="E5" s="47"/>
    </row>
    <row r="6" ht="12.75">
      <c r="E6" s="47"/>
    </row>
    <row r="7" spans="5:8" ht="12.75">
      <c r="E7" s="47"/>
      <c r="H7" s="64"/>
    </row>
    <row r="8" spans="5:8" ht="12.75">
      <c r="E8" s="64">
        <v>38018</v>
      </c>
      <c r="H8" s="64">
        <v>38047</v>
      </c>
    </row>
    <row r="10" spans="5:8" ht="12.75">
      <c r="E10" t="s">
        <v>57</v>
      </c>
      <c r="H10" t="s">
        <v>57</v>
      </c>
    </row>
    <row r="12" spans="5:8" ht="12.75">
      <c r="E12">
        <v>1672.64</v>
      </c>
      <c r="H12">
        <v>1704.84</v>
      </c>
    </row>
    <row r="13" spans="5:8" ht="12.75">
      <c r="E13" s="47">
        <v>-52.8</v>
      </c>
      <c r="H13">
        <v>-23.76</v>
      </c>
    </row>
    <row r="14" ht="12.75">
      <c r="H14" s="47">
        <v>-81.2</v>
      </c>
    </row>
    <row r="16" spans="5:8" ht="12.75">
      <c r="E16">
        <f>SUM(E12:E15)</f>
        <v>1619.84</v>
      </c>
      <c r="H16">
        <f>SUM(H12:H15)</f>
        <v>1599.88</v>
      </c>
    </row>
    <row r="17" ht="12.75">
      <c r="E17">
        <v>-1599.88</v>
      </c>
    </row>
    <row r="18" ht="12.75">
      <c r="E18">
        <f>SUM(E16:E17)</f>
        <v>19.9599999999998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DE ORIENTACIÓN</dc:creator>
  <cp:keywords/>
  <dc:description/>
  <cp:lastModifiedBy>alumno</cp:lastModifiedBy>
  <cp:lastPrinted>2001-02-22T11:32:00Z</cp:lastPrinted>
  <dcterms:created xsi:type="dcterms:W3CDTF">2001-02-22T10:46:08Z</dcterms:created>
  <dcterms:modified xsi:type="dcterms:W3CDTF">2009-11-03T11:41:28Z</dcterms:modified>
  <cp:category/>
  <cp:version/>
  <cp:contentType/>
  <cp:contentStatus/>
</cp:coreProperties>
</file>